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showInkAnnotation="0" defaultThemeVersion="124226"/>
  <xr:revisionPtr revIDLastSave="0" documentId="13_ncr:1_{1ECD181A-D51B-461F-847C-E784FFE888EC}" xr6:coauthVersionLast="45" xr6:coauthVersionMax="45" xr10:uidLastSave="{00000000-0000-0000-0000-000000000000}"/>
  <bookViews>
    <workbookView xWindow="-120" yWindow="-120" windowWidth="29040" windowHeight="15840" tabRatio="598" activeTab="6" xr2:uid="{00000000-000D-0000-FFFF-FFFF00000000}"/>
  </bookViews>
  <sheets>
    <sheet name="5А" sheetId="1" r:id="rId1"/>
    <sheet name="5Б" sheetId="3" r:id="rId2"/>
    <sheet name="5В" sheetId="4" r:id="rId3"/>
    <sheet name="5Г" sheetId="5" r:id="rId4"/>
    <sheet name="5Д" sheetId="6" r:id="rId5"/>
    <sheet name="5Е" sheetId="7" r:id="rId6"/>
    <sheet name="Свод" sheetId="1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7" l="1"/>
  <c r="D15" i="12" s="1"/>
  <c r="C43" i="6"/>
  <c r="D14" i="12" s="1"/>
  <c r="C43" i="5"/>
  <c r="D13" i="12" s="1"/>
  <c r="C43" i="4"/>
  <c r="D12" i="12" s="1"/>
  <c r="C43" i="3"/>
  <c r="D11" i="12" s="1"/>
  <c r="C43" i="1"/>
  <c r="D10" i="12" s="1"/>
  <c r="Z37" i="1" l="1"/>
  <c r="AA37" i="1" s="1"/>
  <c r="AB37" i="1" l="1"/>
  <c r="D16" i="12"/>
  <c r="Y48" i="7" l="1"/>
  <c r="BT15" i="12" s="1"/>
  <c r="X48" i="7"/>
  <c r="BQ15" i="12" s="1"/>
  <c r="W48" i="7"/>
  <c r="BM15" i="12" s="1"/>
  <c r="V48" i="7"/>
  <c r="BJ15" i="12" s="1"/>
  <c r="U48" i="7"/>
  <c r="BF15" i="12" s="1"/>
  <c r="T48" i="7"/>
  <c r="BC15" i="12" s="1"/>
  <c r="S48" i="7"/>
  <c r="AY15" i="12" s="1"/>
  <c r="R48" i="7"/>
  <c r="AV15" i="12" s="1"/>
  <c r="Q48" i="7"/>
  <c r="AR15" i="12" s="1"/>
  <c r="P48" i="7"/>
  <c r="AO15" i="12" s="1"/>
  <c r="O48" i="7"/>
  <c r="AL15" i="12" s="1"/>
  <c r="N48" i="7"/>
  <c r="AH15" i="12" s="1"/>
  <c r="M48" i="7"/>
  <c r="AC15" i="12" s="1"/>
  <c r="L48" i="7"/>
  <c r="Y15" i="12" s="1"/>
  <c r="K48" i="7"/>
  <c r="V15" i="12" s="1"/>
  <c r="J48" i="7"/>
  <c r="R15" i="12" s="1"/>
  <c r="I48" i="7"/>
  <c r="M15" i="12" s="1"/>
  <c r="H48" i="7"/>
  <c r="J15" i="12" s="1"/>
  <c r="Y47" i="7"/>
  <c r="BS15" i="12" s="1"/>
  <c r="X47" i="7"/>
  <c r="BP15" i="12" s="1"/>
  <c r="W47" i="7"/>
  <c r="BL15" i="12" s="1"/>
  <c r="V47" i="7"/>
  <c r="BI15" i="12" s="1"/>
  <c r="U47" i="7"/>
  <c r="BE15" i="12" s="1"/>
  <c r="T47" i="7"/>
  <c r="BB15" i="12" s="1"/>
  <c r="S47" i="7"/>
  <c r="AX15" i="12" s="1"/>
  <c r="R47" i="7"/>
  <c r="AU15" i="12" s="1"/>
  <c r="Q47" i="7"/>
  <c r="AQ15" i="12" s="1"/>
  <c r="P47" i="7"/>
  <c r="AN15" i="12" s="1"/>
  <c r="O47" i="7"/>
  <c r="AK15" i="12" s="1"/>
  <c r="N47" i="7"/>
  <c r="AG15" i="12" s="1"/>
  <c r="M47" i="7"/>
  <c r="AB15" i="12" s="1"/>
  <c r="L47" i="7"/>
  <c r="X15" i="12" s="1"/>
  <c r="K47" i="7"/>
  <c r="U15" i="12" s="1"/>
  <c r="J47" i="7"/>
  <c r="Q15" i="12" s="1"/>
  <c r="I47" i="7"/>
  <c r="L15" i="12" s="1"/>
  <c r="H47" i="7"/>
  <c r="I15" i="12" s="1"/>
  <c r="Y46" i="7"/>
  <c r="BR15" i="12" s="1"/>
  <c r="X46" i="7"/>
  <c r="BO15" i="12" s="1"/>
  <c r="W46" i="7"/>
  <c r="BK15" i="12" s="1"/>
  <c r="V46" i="7"/>
  <c r="BH15" i="12" s="1"/>
  <c r="U46" i="7"/>
  <c r="BD15" i="12" s="1"/>
  <c r="T46" i="7"/>
  <c r="BA15" i="12" s="1"/>
  <c r="S46" i="7"/>
  <c r="AW15" i="12" s="1"/>
  <c r="R46" i="7"/>
  <c r="AT15" i="12" s="1"/>
  <c r="Q46" i="7"/>
  <c r="AP15" i="12" s="1"/>
  <c r="P46" i="7"/>
  <c r="AM15" i="12" s="1"/>
  <c r="O46" i="7"/>
  <c r="AJ15" i="12" s="1"/>
  <c r="N46" i="7"/>
  <c r="AF15" i="12" s="1"/>
  <c r="M46" i="7"/>
  <c r="AA15" i="12" s="1"/>
  <c r="L46" i="7"/>
  <c r="W15" i="12" s="1"/>
  <c r="K46" i="7"/>
  <c r="T15" i="12" s="1"/>
  <c r="J46" i="7"/>
  <c r="P15" i="12" s="1"/>
  <c r="I46" i="7"/>
  <c r="K15" i="12" s="1"/>
  <c r="H46" i="7"/>
  <c r="H15" i="12" s="1"/>
  <c r="X45" i="7"/>
  <c r="BN15" i="12" s="1"/>
  <c r="V45" i="7"/>
  <c r="BG15" i="12" s="1"/>
  <c r="T45" i="7"/>
  <c r="AZ15" i="12" s="1"/>
  <c r="R45" i="7"/>
  <c r="AS15" i="12" s="1"/>
  <c r="O45" i="7"/>
  <c r="AI15" i="12" s="1"/>
  <c r="N45" i="7"/>
  <c r="AE15" i="12" s="1"/>
  <c r="M45" i="7"/>
  <c r="Z15" i="12" s="1"/>
  <c r="K45" i="7"/>
  <c r="S15" i="12" s="1"/>
  <c r="J45" i="7"/>
  <c r="O15" i="12" s="1"/>
  <c r="H45" i="7"/>
  <c r="G15" i="12" s="1"/>
  <c r="N44" i="7"/>
  <c r="AD15" i="12" s="1"/>
  <c r="J44" i="7"/>
  <c r="N15" i="12" s="1"/>
  <c r="H44" i="7"/>
  <c r="F15" i="12" s="1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E43" i="7"/>
  <c r="D43" i="7"/>
  <c r="E15" i="12" s="1"/>
  <c r="Z36" i="7"/>
  <c r="AB36" i="7" s="1"/>
  <c r="Z34" i="7"/>
  <c r="AB34" i="7" s="1"/>
  <c r="Z33" i="7"/>
  <c r="AA33" i="7" s="1"/>
  <c r="Z32" i="7"/>
  <c r="AB32" i="7" s="1"/>
  <c r="Z31" i="7"/>
  <c r="AA31" i="7" s="1"/>
  <c r="Z30" i="7"/>
  <c r="AB30" i="7" s="1"/>
  <c r="Z29" i="7"/>
  <c r="AA29" i="7" s="1"/>
  <c r="Z28" i="7"/>
  <c r="AB28" i="7" s="1"/>
  <c r="Z27" i="7"/>
  <c r="AA27" i="7" s="1"/>
  <c r="Z26" i="7"/>
  <c r="AB26" i="7" s="1"/>
  <c r="Z25" i="7"/>
  <c r="AA25" i="7" s="1"/>
  <c r="Z24" i="7"/>
  <c r="AB24" i="7" s="1"/>
  <c r="Z23" i="7"/>
  <c r="AA23" i="7" s="1"/>
  <c r="Z22" i="7"/>
  <c r="AB22" i="7" s="1"/>
  <c r="Z21" i="7"/>
  <c r="AA21" i="7" s="1"/>
  <c r="Z20" i="7"/>
  <c r="AB20" i="7" s="1"/>
  <c r="Z19" i="7"/>
  <c r="AA19" i="7" s="1"/>
  <c r="Z17" i="7"/>
  <c r="AA17" i="7" s="1"/>
  <c r="Z16" i="7"/>
  <c r="AB16" i="7" s="1"/>
  <c r="Z15" i="7"/>
  <c r="AA15" i="7" s="1"/>
  <c r="Z14" i="7"/>
  <c r="AB14" i="7" s="1"/>
  <c r="Z13" i="7"/>
  <c r="AA13" i="7" s="1"/>
  <c r="Z12" i="7"/>
  <c r="AB12" i="7" s="1"/>
  <c r="Z11" i="7"/>
  <c r="AA11" i="7" s="1"/>
  <c r="Z10" i="7"/>
  <c r="AB10" i="7" s="1"/>
  <c r="Z9" i="7"/>
  <c r="AA9" i="7" s="1"/>
  <c r="Z8" i="7"/>
  <c r="Y48" i="6"/>
  <c r="BT14" i="12" s="1"/>
  <c r="X48" i="6"/>
  <c r="BQ14" i="12" s="1"/>
  <c r="W48" i="6"/>
  <c r="BM14" i="12" s="1"/>
  <c r="V48" i="6"/>
  <c r="BJ14" i="12" s="1"/>
  <c r="U48" i="6"/>
  <c r="BF14" i="12" s="1"/>
  <c r="T48" i="6"/>
  <c r="BC14" i="12" s="1"/>
  <c r="S48" i="6"/>
  <c r="AY14" i="12" s="1"/>
  <c r="R48" i="6"/>
  <c r="AV14" i="12" s="1"/>
  <c r="Q48" i="6"/>
  <c r="AR14" i="12" s="1"/>
  <c r="P48" i="6"/>
  <c r="AO14" i="12" s="1"/>
  <c r="O48" i="6"/>
  <c r="AL14" i="12" s="1"/>
  <c r="N48" i="6"/>
  <c r="AH14" i="12" s="1"/>
  <c r="M48" i="6"/>
  <c r="AC14" i="12" s="1"/>
  <c r="L48" i="6"/>
  <c r="Y14" i="12" s="1"/>
  <c r="K48" i="6"/>
  <c r="V14" i="12" s="1"/>
  <c r="J48" i="6"/>
  <c r="R14" i="12" s="1"/>
  <c r="I48" i="6"/>
  <c r="M14" i="12" s="1"/>
  <c r="H48" i="6"/>
  <c r="J14" i="12" s="1"/>
  <c r="Y47" i="6"/>
  <c r="BS14" i="12" s="1"/>
  <c r="X47" i="6"/>
  <c r="BP14" i="12" s="1"/>
  <c r="W47" i="6"/>
  <c r="BL14" i="12" s="1"/>
  <c r="V47" i="6"/>
  <c r="BI14" i="12" s="1"/>
  <c r="U47" i="6"/>
  <c r="BE14" i="12" s="1"/>
  <c r="T47" i="6"/>
  <c r="BB14" i="12" s="1"/>
  <c r="S47" i="6"/>
  <c r="AX14" i="12" s="1"/>
  <c r="R47" i="6"/>
  <c r="AU14" i="12" s="1"/>
  <c r="Q47" i="6"/>
  <c r="AQ14" i="12" s="1"/>
  <c r="P47" i="6"/>
  <c r="AN14" i="12" s="1"/>
  <c r="O47" i="6"/>
  <c r="AK14" i="12" s="1"/>
  <c r="N47" i="6"/>
  <c r="AG14" i="12" s="1"/>
  <c r="M47" i="6"/>
  <c r="AB14" i="12" s="1"/>
  <c r="L47" i="6"/>
  <c r="X14" i="12" s="1"/>
  <c r="K47" i="6"/>
  <c r="U14" i="12" s="1"/>
  <c r="J47" i="6"/>
  <c r="Q14" i="12" s="1"/>
  <c r="I47" i="6"/>
  <c r="L14" i="12" s="1"/>
  <c r="H47" i="6"/>
  <c r="I14" i="12" s="1"/>
  <c r="Y46" i="6"/>
  <c r="BR14" i="12" s="1"/>
  <c r="X46" i="6"/>
  <c r="BO14" i="12" s="1"/>
  <c r="W46" i="6"/>
  <c r="BK14" i="12" s="1"/>
  <c r="V46" i="6"/>
  <c r="BH14" i="12" s="1"/>
  <c r="U46" i="6"/>
  <c r="BD14" i="12" s="1"/>
  <c r="T46" i="6"/>
  <c r="BA14" i="12" s="1"/>
  <c r="S46" i="6"/>
  <c r="AW14" i="12" s="1"/>
  <c r="R46" i="6"/>
  <c r="AT14" i="12" s="1"/>
  <c r="Q46" i="6"/>
  <c r="AP14" i="12" s="1"/>
  <c r="P46" i="6"/>
  <c r="AM14" i="12" s="1"/>
  <c r="O46" i="6"/>
  <c r="AJ14" i="12" s="1"/>
  <c r="N46" i="6"/>
  <c r="AF14" i="12" s="1"/>
  <c r="M46" i="6"/>
  <c r="AA14" i="12" s="1"/>
  <c r="L46" i="6"/>
  <c r="W14" i="12" s="1"/>
  <c r="K46" i="6"/>
  <c r="T14" i="12" s="1"/>
  <c r="J46" i="6"/>
  <c r="P14" i="12" s="1"/>
  <c r="I46" i="6"/>
  <c r="K14" i="12" s="1"/>
  <c r="H46" i="6"/>
  <c r="H14" i="12" s="1"/>
  <c r="X45" i="6"/>
  <c r="BN14" i="12" s="1"/>
  <c r="V45" i="6"/>
  <c r="BG14" i="12" s="1"/>
  <c r="T45" i="6"/>
  <c r="AZ14" i="12" s="1"/>
  <c r="R45" i="6"/>
  <c r="AS14" i="12" s="1"/>
  <c r="O45" i="6"/>
  <c r="AI14" i="12" s="1"/>
  <c r="N45" i="6"/>
  <c r="AE14" i="12" s="1"/>
  <c r="M45" i="6"/>
  <c r="Z14" i="12" s="1"/>
  <c r="K45" i="6"/>
  <c r="S14" i="12" s="1"/>
  <c r="J45" i="6"/>
  <c r="O14" i="12" s="1"/>
  <c r="H45" i="6"/>
  <c r="G14" i="12" s="1"/>
  <c r="N44" i="6"/>
  <c r="AD14" i="12" s="1"/>
  <c r="J44" i="6"/>
  <c r="N14" i="12" s="1"/>
  <c r="H44" i="6"/>
  <c r="F14" i="12" s="1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E43" i="6"/>
  <c r="D43" i="6"/>
  <c r="E14" i="12" s="1"/>
  <c r="Z32" i="6"/>
  <c r="AB32" i="6" s="1"/>
  <c r="Z31" i="6"/>
  <c r="AA31" i="6" s="1"/>
  <c r="Z30" i="6"/>
  <c r="AB30" i="6" s="1"/>
  <c r="Z29" i="6"/>
  <c r="AA29" i="6" s="1"/>
  <c r="Z28" i="6"/>
  <c r="AB28" i="6" s="1"/>
  <c r="Z27" i="6"/>
  <c r="AA27" i="6" s="1"/>
  <c r="Z26" i="6"/>
  <c r="AB26" i="6" s="1"/>
  <c r="Z25" i="6"/>
  <c r="AA25" i="6" s="1"/>
  <c r="Z24" i="6"/>
  <c r="AB24" i="6" s="1"/>
  <c r="Z23" i="6"/>
  <c r="AA23" i="6" s="1"/>
  <c r="Z22" i="6"/>
  <c r="AB22" i="6" s="1"/>
  <c r="Z21" i="6"/>
  <c r="AA21" i="6" s="1"/>
  <c r="Z20" i="6"/>
  <c r="AB20" i="6" s="1"/>
  <c r="Z19" i="6"/>
  <c r="AA19" i="6" s="1"/>
  <c r="Z18" i="6"/>
  <c r="AB18" i="6" s="1"/>
  <c r="Z16" i="6"/>
  <c r="AB16" i="6" s="1"/>
  <c r="Z15" i="6"/>
  <c r="AA15" i="6" s="1"/>
  <c r="Z14" i="6"/>
  <c r="AB14" i="6" s="1"/>
  <c r="Z13" i="6"/>
  <c r="AA13" i="6" s="1"/>
  <c r="Z12" i="6"/>
  <c r="AB12" i="6" s="1"/>
  <c r="Z11" i="6"/>
  <c r="AA11" i="6" s="1"/>
  <c r="Z10" i="6"/>
  <c r="AB10" i="6" s="1"/>
  <c r="Z9" i="6"/>
  <c r="AA9" i="6" s="1"/>
  <c r="Z8" i="6"/>
  <c r="Y48" i="5"/>
  <c r="BT13" i="12" s="1"/>
  <c r="X48" i="5"/>
  <c r="BQ13" i="12" s="1"/>
  <c r="W48" i="5"/>
  <c r="BM13" i="12" s="1"/>
  <c r="V48" i="5"/>
  <c r="BJ13" i="12" s="1"/>
  <c r="U48" i="5"/>
  <c r="BF13" i="12" s="1"/>
  <c r="T48" i="5"/>
  <c r="BC13" i="12" s="1"/>
  <c r="S48" i="5"/>
  <c r="AY13" i="12" s="1"/>
  <c r="R48" i="5"/>
  <c r="AV13" i="12" s="1"/>
  <c r="Q48" i="5"/>
  <c r="AR13" i="12" s="1"/>
  <c r="P48" i="5"/>
  <c r="AO13" i="12" s="1"/>
  <c r="O48" i="5"/>
  <c r="AL13" i="12" s="1"/>
  <c r="N48" i="5"/>
  <c r="AH13" i="12" s="1"/>
  <c r="M48" i="5"/>
  <c r="AC13" i="12" s="1"/>
  <c r="L48" i="5"/>
  <c r="Y13" i="12" s="1"/>
  <c r="K48" i="5"/>
  <c r="V13" i="12" s="1"/>
  <c r="J48" i="5"/>
  <c r="R13" i="12" s="1"/>
  <c r="I48" i="5"/>
  <c r="M13" i="12" s="1"/>
  <c r="H48" i="5"/>
  <c r="J13" i="12" s="1"/>
  <c r="Y47" i="5"/>
  <c r="BS13" i="12" s="1"/>
  <c r="X47" i="5"/>
  <c r="BP13" i="12" s="1"/>
  <c r="W47" i="5"/>
  <c r="BL13" i="12" s="1"/>
  <c r="V47" i="5"/>
  <c r="BI13" i="12" s="1"/>
  <c r="U47" i="5"/>
  <c r="BE13" i="12" s="1"/>
  <c r="T47" i="5"/>
  <c r="BB13" i="12" s="1"/>
  <c r="S47" i="5"/>
  <c r="AX13" i="12" s="1"/>
  <c r="R47" i="5"/>
  <c r="AU13" i="12" s="1"/>
  <c r="Q47" i="5"/>
  <c r="AQ13" i="12" s="1"/>
  <c r="P47" i="5"/>
  <c r="AN13" i="12" s="1"/>
  <c r="O47" i="5"/>
  <c r="AK13" i="12" s="1"/>
  <c r="N47" i="5"/>
  <c r="AG13" i="12" s="1"/>
  <c r="M47" i="5"/>
  <c r="AB13" i="12" s="1"/>
  <c r="L47" i="5"/>
  <c r="X13" i="12" s="1"/>
  <c r="K47" i="5"/>
  <c r="U13" i="12" s="1"/>
  <c r="J47" i="5"/>
  <c r="Q13" i="12" s="1"/>
  <c r="I47" i="5"/>
  <c r="L13" i="12" s="1"/>
  <c r="H47" i="5"/>
  <c r="I13" i="12" s="1"/>
  <c r="Y46" i="5"/>
  <c r="BR13" i="12" s="1"/>
  <c r="X46" i="5"/>
  <c r="BO13" i="12" s="1"/>
  <c r="W46" i="5"/>
  <c r="BK13" i="12" s="1"/>
  <c r="V46" i="5"/>
  <c r="BH13" i="12" s="1"/>
  <c r="U46" i="5"/>
  <c r="BD13" i="12" s="1"/>
  <c r="T46" i="5"/>
  <c r="BA13" i="12" s="1"/>
  <c r="S46" i="5"/>
  <c r="AW13" i="12" s="1"/>
  <c r="R46" i="5"/>
  <c r="AT13" i="12" s="1"/>
  <c r="Q46" i="5"/>
  <c r="AP13" i="12" s="1"/>
  <c r="P46" i="5"/>
  <c r="AM13" i="12" s="1"/>
  <c r="O46" i="5"/>
  <c r="AJ13" i="12" s="1"/>
  <c r="N46" i="5"/>
  <c r="AF13" i="12" s="1"/>
  <c r="M46" i="5"/>
  <c r="AA13" i="12" s="1"/>
  <c r="L46" i="5"/>
  <c r="W13" i="12" s="1"/>
  <c r="K46" i="5"/>
  <c r="T13" i="12" s="1"/>
  <c r="J46" i="5"/>
  <c r="P13" i="12" s="1"/>
  <c r="I46" i="5"/>
  <c r="K13" i="12" s="1"/>
  <c r="H46" i="5"/>
  <c r="H13" i="12" s="1"/>
  <c r="X45" i="5"/>
  <c r="BN13" i="12" s="1"/>
  <c r="V45" i="5"/>
  <c r="BG13" i="12" s="1"/>
  <c r="T45" i="5"/>
  <c r="AZ13" i="12" s="1"/>
  <c r="R45" i="5"/>
  <c r="AS13" i="12" s="1"/>
  <c r="O45" i="5"/>
  <c r="AI13" i="12" s="1"/>
  <c r="N45" i="5"/>
  <c r="AE13" i="12" s="1"/>
  <c r="M45" i="5"/>
  <c r="Z13" i="12" s="1"/>
  <c r="K45" i="5"/>
  <c r="S13" i="12" s="1"/>
  <c r="J45" i="5"/>
  <c r="O13" i="12" s="1"/>
  <c r="H45" i="5"/>
  <c r="G13" i="12" s="1"/>
  <c r="N44" i="5"/>
  <c r="AD13" i="12" s="1"/>
  <c r="J44" i="5"/>
  <c r="N13" i="12" s="1"/>
  <c r="H44" i="5"/>
  <c r="F13" i="12" s="1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E43" i="5"/>
  <c r="D43" i="5"/>
  <c r="E13" i="12" s="1"/>
  <c r="Z35" i="5"/>
  <c r="AA35" i="5" s="1"/>
  <c r="Z34" i="5"/>
  <c r="AB34" i="5" s="1"/>
  <c r="Z33" i="5"/>
  <c r="AA33" i="5" s="1"/>
  <c r="Z31" i="5"/>
  <c r="AA31" i="5" s="1"/>
  <c r="Z30" i="5"/>
  <c r="AB30" i="5" s="1"/>
  <c r="Z29" i="5"/>
  <c r="AA29" i="5" s="1"/>
  <c r="Z28" i="5"/>
  <c r="AB28" i="5" s="1"/>
  <c r="Z27" i="5"/>
  <c r="AA27" i="5" s="1"/>
  <c r="Z25" i="5"/>
  <c r="AA25" i="5" s="1"/>
  <c r="Z24" i="5"/>
  <c r="AB24" i="5" s="1"/>
  <c r="Z21" i="5"/>
  <c r="AA21" i="5" s="1"/>
  <c r="Z20" i="5"/>
  <c r="AB20" i="5" s="1"/>
  <c r="Z19" i="5"/>
  <c r="AA19" i="5" s="1"/>
  <c r="Z18" i="5"/>
  <c r="AB18" i="5" s="1"/>
  <c r="Z17" i="5"/>
  <c r="AA17" i="5" s="1"/>
  <c r="Z16" i="5"/>
  <c r="AB16" i="5" s="1"/>
  <c r="Z15" i="5"/>
  <c r="AA15" i="5" s="1"/>
  <c r="Z14" i="5"/>
  <c r="AB14" i="5" s="1"/>
  <c r="Z13" i="5"/>
  <c r="AA13" i="5" s="1"/>
  <c r="Z12" i="5"/>
  <c r="AB12" i="5" s="1"/>
  <c r="Z11" i="5"/>
  <c r="AA11" i="5" s="1"/>
  <c r="Z10" i="5"/>
  <c r="AB10" i="5" s="1"/>
  <c r="Z9" i="5"/>
  <c r="AA9" i="5" s="1"/>
  <c r="Z8" i="5"/>
  <c r="Y48" i="4"/>
  <c r="BT12" i="12" s="1"/>
  <c r="X48" i="4"/>
  <c r="BQ12" i="12" s="1"/>
  <c r="W48" i="4"/>
  <c r="BM12" i="12" s="1"/>
  <c r="V48" i="4"/>
  <c r="BJ12" i="12" s="1"/>
  <c r="U48" i="4"/>
  <c r="BF12" i="12" s="1"/>
  <c r="T48" i="4"/>
  <c r="BC12" i="12" s="1"/>
  <c r="S48" i="4"/>
  <c r="AY12" i="12" s="1"/>
  <c r="R48" i="4"/>
  <c r="AV12" i="12" s="1"/>
  <c r="Q48" i="4"/>
  <c r="AR12" i="12" s="1"/>
  <c r="P48" i="4"/>
  <c r="AO12" i="12" s="1"/>
  <c r="O48" i="4"/>
  <c r="AL12" i="12" s="1"/>
  <c r="N48" i="4"/>
  <c r="AH12" i="12" s="1"/>
  <c r="M48" i="4"/>
  <c r="AC12" i="12" s="1"/>
  <c r="L48" i="4"/>
  <c r="Y12" i="12" s="1"/>
  <c r="K48" i="4"/>
  <c r="V12" i="12" s="1"/>
  <c r="J48" i="4"/>
  <c r="R12" i="12" s="1"/>
  <c r="I48" i="4"/>
  <c r="M12" i="12" s="1"/>
  <c r="H48" i="4"/>
  <c r="J12" i="12" s="1"/>
  <c r="Y47" i="4"/>
  <c r="BS12" i="12" s="1"/>
  <c r="X47" i="4"/>
  <c r="BP12" i="12" s="1"/>
  <c r="W47" i="4"/>
  <c r="BL12" i="12" s="1"/>
  <c r="V47" i="4"/>
  <c r="BI12" i="12" s="1"/>
  <c r="U47" i="4"/>
  <c r="BE12" i="12" s="1"/>
  <c r="T47" i="4"/>
  <c r="BB12" i="12" s="1"/>
  <c r="S47" i="4"/>
  <c r="AX12" i="12" s="1"/>
  <c r="R47" i="4"/>
  <c r="AU12" i="12" s="1"/>
  <c r="Q47" i="4"/>
  <c r="AQ12" i="12" s="1"/>
  <c r="P47" i="4"/>
  <c r="AN12" i="12" s="1"/>
  <c r="O47" i="4"/>
  <c r="AK12" i="12" s="1"/>
  <c r="N47" i="4"/>
  <c r="AG12" i="12" s="1"/>
  <c r="M47" i="4"/>
  <c r="AB12" i="12" s="1"/>
  <c r="L47" i="4"/>
  <c r="X12" i="12" s="1"/>
  <c r="K47" i="4"/>
  <c r="U12" i="12" s="1"/>
  <c r="J47" i="4"/>
  <c r="Q12" i="12" s="1"/>
  <c r="I47" i="4"/>
  <c r="L12" i="12" s="1"/>
  <c r="H47" i="4"/>
  <c r="I12" i="12" s="1"/>
  <c r="Y46" i="4"/>
  <c r="BR12" i="12" s="1"/>
  <c r="X46" i="4"/>
  <c r="BO12" i="12" s="1"/>
  <c r="W46" i="4"/>
  <c r="BK12" i="12" s="1"/>
  <c r="V46" i="4"/>
  <c r="BH12" i="12" s="1"/>
  <c r="U46" i="4"/>
  <c r="BD12" i="12" s="1"/>
  <c r="T46" i="4"/>
  <c r="BA12" i="12" s="1"/>
  <c r="S46" i="4"/>
  <c r="AW12" i="12" s="1"/>
  <c r="R46" i="4"/>
  <c r="AT12" i="12" s="1"/>
  <c r="Q46" i="4"/>
  <c r="AP12" i="12" s="1"/>
  <c r="P46" i="4"/>
  <c r="AM12" i="12" s="1"/>
  <c r="O46" i="4"/>
  <c r="AJ12" i="12" s="1"/>
  <c r="N46" i="4"/>
  <c r="AF12" i="12" s="1"/>
  <c r="M46" i="4"/>
  <c r="AA12" i="12" s="1"/>
  <c r="L46" i="4"/>
  <c r="W12" i="12" s="1"/>
  <c r="K46" i="4"/>
  <c r="T12" i="12" s="1"/>
  <c r="J46" i="4"/>
  <c r="P12" i="12" s="1"/>
  <c r="I46" i="4"/>
  <c r="K12" i="12" s="1"/>
  <c r="H46" i="4"/>
  <c r="H12" i="12" s="1"/>
  <c r="X45" i="4"/>
  <c r="BN12" i="12" s="1"/>
  <c r="V45" i="4"/>
  <c r="BG12" i="12" s="1"/>
  <c r="T45" i="4"/>
  <c r="AZ12" i="12" s="1"/>
  <c r="R45" i="4"/>
  <c r="AS12" i="12" s="1"/>
  <c r="O45" i="4"/>
  <c r="AI12" i="12" s="1"/>
  <c r="N45" i="4"/>
  <c r="AE12" i="12" s="1"/>
  <c r="M45" i="4"/>
  <c r="Z12" i="12" s="1"/>
  <c r="K45" i="4"/>
  <c r="S12" i="12" s="1"/>
  <c r="J45" i="4"/>
  <c r="O12" i="12" s="1"/>
  <c r="H45" i="4"/>
  <c r="G12" i="12" s="1"/>
  <c r="N44" i="4"/>
  <c r="AD12" i="12" s="1"/>
  <c r="J44" i="4"/>
  <c r="N12" i="12" s="1"/>
  <c r="H44" i="4"/>
  <c r="F12" i="12" s="1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E43" i="4"/>
  <c r="D43" i="4"/>
  <c r="E12" i="12" s="1"/>
  <c r="Z32" i="4"/>
  <c r="AB32" i="4" s="1"/>
  <c r="Z31" i="4"/>
  <c r="AA31" i="4" s="1"/>
  <c r="Z30" i="4"/>
  <c r="AB30" i="4" s="1"/>
  <c r="Z29" i="4"/>
  <c r="AA29" i="4" s="1"/>
  <c r="Z28" i="4"/>
  <c r="AB28" i="4" s="1"/>
  <c r="Z27" i="4"/>
  <c r="AA27" i="4" s="1"/>
  <c r="Z26" i="4"/>
  <c r="AB26" i="4" s="1"/>
  <c r="Z25" i="4"/>
  <c r="AA25" i="4" s="1"/>
  <c r="Z24" i="4"/>
  <c r="AB24" i="4" s="1"/>
  <c r="Z23" i="4"/>
  <c r="AA23" i="4" s="1"/>
  <c r="Z22" i="4"/>
  <c r="AB22" i="4" s="1"/>
  <c r="Z21" i="4"/>
  <c r="AA21" i="4" s="1"/>
  <c r="Z20" i="4"/>
  <c r="AB20" i="4" s="1"/>
  <c r="Z19" i="4"/>
  <c r="AA19" i="4" s="1"/>
  <c r="Z18" i="4"/>
  <c r="AB18" i="4" s="1"/>
  <c r="Z17" i="4"/>
  <c r="AA17" i="4" s="1"/>
  <c r="Z16" i="4"/>
  <c r="AB16" i="4" s="1"/>
  <c r="Z15" i="4"/>
  <c r="AA15" i="4" s="1"/>
  <c r="Z14" i="4"/>
  <c r="AB14" i="4" s="1"/>
  <c r="Z13" i="4"/>
  <c r="AA13" i="4" s="1"/>
  <c r="Z11" i="4"/>
  <c r="AA11" i="4" s="1"/>
  <c r="Z10" i="4"/>
  <c r="AB10" i="4" s="1"/>
  <c r="Z9" i="4"/>
  <c r="AA9" i="4" s="1"/>
  <c r="Z8" i="4"/>
  <c r="Y48" i="3"/>
  <c r="BT11" i="12" s="1"/>
  <c r="X48" i="3"/>
  <c r="BQ11" i="12" s="1"/>
  <c r="W48" i="3"/>
  <c r="BM11" i="12" s="1"/>
  <c r="V48" i="3"/>
  <c r="BJ11" i="12" s="1"/>
  <c r="U48" i="3"/>
  <c r="BF11" i="12" s="1"/>
  <c r="T48" i="3"/>
  <c r="BC11" i="12" s="1"/>
  <c r="S48" i="3"/>
  <c r="AY11" i="12" s="1"/>
  <c r="R48" i="3"/>
  <c r="AV11" i="12" s="1"/>
  <c r="Q48" i="3"/>
  <c r="AR11" i="12" s="1"/>
  <c r="P48" i="3"/>
  <c r="AO11" i="12" s="1"/>
  <c r="O48" i="3"/>
  <c r="AL11" i="12" s="1"/>
  <c r="N48" i="3"/>
  <c r="AH11" i="12" s="1"/>
  <c r="M48" i="3"/>
  <c r="AC11" i="12" s="1"/>
  <c r="L48" i="3"/>
  <c r="Y11" i="12" s="1"/>
  <c r="K48" i="3"/>
  <c r="V11" i="12" s="1"/>
  <c r="J48" i="3"/>
  <c r="R11" i="12" s="1"/>
  <c r="I48" i="3"/>
  <c r="M11" i="12" s="1"/>
  <c r="H48" i="3"/>
  <c r="J11" i="12" s="1"/>
  <c r="Y47" i="3"/>
  <c r="BS11" i="12" s="1"/>
  <c r="X47" i="3"/>
  <c r="BP11" i="12" s="1"/>
  <c r="W47" i="3"/>
  <c r="BL11" i="12" s="1"/>
  <c r="V47" i="3"/>
  <c r="BI11" i="12" s="1"/>
  <c r="U47" i="3"/>
  <c r="BE11" i="12" s="1"/>
  <c r="T47" i="3"/>
  <c r="BB11" i="12" s="1"/>
  <c r="S47" i="3"/>
  <c r="AX11" i="12" s="1"/>
  <c r="R47" i="3"/>
  <c r="AU11" i="12" s="1"/>
  <c r="Q47" i="3"/>
  <c r="AQ11" i="12" s="1"/>
  <c r="P47" i="3"/>
  <c r="AN11" i="12" s="1"/>
  <c r="O47" i="3"/>
  <c r="AK11" i="12" s="1"/>
  <c r="N47" i="3"/>
  <c r="AG11" i="12" s="1"/>
  <c r="M47" i="3"/>
  <c r="AB11" i="12" s="1"/>
  <c r="L47" i="3"/>
  <c r="X11" i="12" s="1"/>
  <c r="K47" i="3"/>
  <c r="U11" i="12" s="1"/>
  <c r="J47" i="3"/>
  <c r="Q11" i="12" s="1"/>
  <c r="I47" i="3"/>
  <c r="L11" i="12" s="1"/>
  <c r="H47" i="3"/>
  <c r="I11" i="12" s="1"/>
  <c r="Y46" i="3"/>
  <c r="BR11" i="12" s="1"/>
  <c r="X46" i="3"/>
  <c r="BO11" i="12" s="1"/>
  <c r="W46" i="3"/>
  <c r="BK11" i="12" s="1"/>
  <c r="V46" i="3"/>
  <c r="BH11" i="12" s="1"/>
  <c r="U46" i="3"/>
  <c r="BD11" i="12" s="1"/>
  <c r="T46" i="3"/>
  <c r="BA11" i="12" s="1"/>
  <c r="S46" i="3"/>
  <c r="AW11" i="12" s="1"/>
  <c r="R46" i="3"/>
  <c r="AT11" i="12" s="1"/>
  <c r="Q46" i="3"/>
  <c r="AP11" i="12" s="1"/>
  <c r="P46" i="3"/>
  <c r="AM11" i="12" s="1"/>
  <c r="O46" i="3"/>
  <c r="AJ11" i="12" s="1"/>
  <c r="N46" i="3"/>
  <c r="AF11" i="12" s="1"/>
  <c r="M46" i="3"/>
  <c r="AA11" i="12" s="1"/>
  <c r="L46" i="3"/>
  <c r="W11" i="12" s="1"/>
  <c r="K46" i="3"/>
  <c r="T11" i="12" s="1"/>
  <c r="J46" i="3"/>
  <c r="P11" i="12" s="1"/>
  <c r="I46" i="3"/>
  <c r="K11" i="12" s="1"/>
  <c r="H46" i="3"/>
  <c r="H11" i="12" s="1"/>
  <c r="X45" i="3"/>
  <c r="BN11" i="12" s="1"/>
  <c r="V45" i="3"/>
  <c r="BG11" i="12" s="1"/>
  <c r="T45" i="3"/>
  <c r="AZ11" i="12" s="1"/>
  <c r="R45" i="3"/>
  <c r="AS11" i="12" s="1"/>
  <c r="O45" i="3"/>
  <c r="AI11" i="12" s="1"/>
  <c r="N45" i="3"/>
  <c r="AE11" i="12" s="1"/>
  <c r="M45" i="3"/>
  <c r="Z11" i="12" s="1"/>
  <c r="K45" i="3"/>
  <c r="S11" i="12" s="1"/>
  <c r="J45" i="3"/>
  <c r="O11" i="12" s="1"/>
  <c r="H45" i="3"/>
  <c r="G11" i="12" s="1"/>
  <c r="N44" i="3"/>
  <c r="AD11" i="12" s="1"/>
  <c r="J44" i="3"/>
  <c r="N11" i="12" s="1"/>
  <c r="H44" i="3"/>
  <c r="F11" i="12" s="1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E43" i="3"/>
  <c r="D43" i="3"/>
  <c r="E11" i="12" s="1"/>
  <c r="Z35" i="3"/>
  <c r="AA35" i="3" s="1"/>
  <c r="Z34" i="3"/>
  <c r="AB34" i="3" s="1"/>
  <c r="Z33" i="3"/>
  <c r="AA33" i="3" s="1"/>
  <c r="Z31" i="3"/>
  <c r="AA31" i="3" s="1"/>
  <c r="Z30" i="3"/>
  <c r="AB30" i="3" s="1"/>
  <c r="Z29" i="3"/>
  <c r="AA29" i="3" s="1"/>
  <c r="Z28" i="3"/>
  <c r="AB28" i="3" s="1"/>
  <c r="Z27" i="3"/>
  <c r="AA27" i="3" s="1"/>
  <c r="Z26" i="3"/>
  <c r="AB26" i="3" s="1"/>
  <c r="Z25" i="3"/>
  <c r="AA25" i="3" s="1"/>
  <c r="Z24" i="3"/>
  <c r="AB24" i="3" s="1"/>
  <c r="Z23" i="3"/>
  <c r="AA23" i="3" s="1"/>
  <c r="Z22" i="3"/>
  <c r="AB22" i="3" s="1"/>
  <c r="Z21" i="3"/>
  <c r="AA21" i="3" s="1"/>
  <c r="Z20" i="3"/>
  <c r="AB20" i="3" s="1"/>
  <c r="Z19" i="3"/>
  <c r="AA19" i="3" s="1"/>
  <c r="Z18" i="3"/>
  <c r="AB18" i="3" s="1"/>
  <c r="Z17" i="3"/>
  <c r="AA17" i="3" s="1"/>
  <c r="Z16" i="3"/>
  <c r="AB16" i="3" s="1"/>
  <c r="Z14" i="3"/>
  <c r="AB14" i="3" s="1"/>
  <c r="Z13" i="3"/>
  <c r="AA13" i="3" s="1"/>
  <c r="Z12" i="3"/>
  <c r="AB12" i="3" s="1"/>
  <c r="Z11" i="3"/>
  <c r="AA11" i="3" s="1"/>
  <c r="Z10" i="3"/>
  <c r="AB10" i="3" s="1"/>
  <c r="Z9" i="3"/>
  <c r="AA9" i="3" s="1"/>
  <c r="Z8" i="3"/>
  <c r="I48" i="1"/>
  <c r="M10" i="12" s="1"/>
  <c r="J48" i="1"/>
  <c r="R10" i="12" s="1"/>
  <c r="K48" i="1"/>
  <c r="V10" i="12" s="1"/>
  <c r="L48" i="1"/>
  <c r="Y10" i="12" s="1"/>
  <c r="M48" i="1"/>
  <c r="AC10" i="12" s="1"/>
  <c r="N48" i="1"/>
  <c r="AH10" i="12" s="1"/>
  <c r="O48" i="1"/>
  <c r="AL10" i="12" s="1"/>
  <c r="P48" i="1"/>
  <c r="AO10" i="12" s="1"/>
  <c r="Q48" i="1"/>
  <c r="AR10" i="12" s="1"/>
  <c r="R48" i="1"/>
  <c r="AV10" i="12" s="1"/>
  <c r="S48" i="1"/>
  <c r="AY10" i="12" s="1"/>
  <c r="T48" i="1"/>
  <c r="BC10" i="12" s="1"/>
  <c r="U48" i="1"/>
  <c r="BF10" i="12" s="1"/>
  <c r="V48" i="1"/>
  <c r="BJ10" i="12" s="1"/>
  <c r="W48" i="1"/>
  <c r="BM10" i="12" s="1"/>
  <c r="X48" i="1"/>
  <c r="BQ10" i="12" s="1"/>
  <c r="Y48" i="1"/>
  <c r="BT10" i="12" s="1"/>
  <c r="H48" i="1"/>
  <c r="J10" i="12" s="1"/>
  <c r="H47" i="1"/>
  <c r="I10" i="12" s="1"/>
  <c r="T43" i="1"/>
  <c r="U43" i="1"/>
  <c r="V43" i="1"/>
  <c r="W43" i="1"/>
  <c r="X43" i="1"/>
  <c r="Y43" i="1"/>
  <c r="T45" i="1"/>
  <c r="AZ10" i="12" s="1"/>
  <c r="T46" i="1"/>
  <c r="BA10" i="12" s="1"/>
  <c r="Z43" i="7" l="1"/>
  <c r="BU15" i="12" s="1"/>
  <c r="Z43" i="5"/>
  <c r="BU13" i="12" s="1"/>
  <c r="AA30" i="7"/>
  <c r="Z43" i="4"/>
  <c r="BU12" i="12" s="1"/>
  <c r="J16" i="12"/>
  <c r="R16" i="12"/>
  <c r="Y16" i="12"/>
  <c r="AH16" i="12"/>
  <c r="AO16" i="12"/>
  <c r="AV16" i="12"/>
  <c r="BC16" i="12"/>
  <c r="BJ16" i="12"/>
  <c r="BQ16" i="12"/>
  <c r="BA16" i="12"/>
  <c r="I16" i="12"/>
  <c r="AZ16" i="12"/>
  <c r="M16" i="12"/>
  <c r="V16" i="12"/>
  <c r="AC16" i="12"/>
  <c r="AL16" i="12"/>
  <c r="AR16" i="12"/>
  <c r="AY16" i="12"/>
  <c r="BF16" i="12"/>
  <c r="BM16" i="12"/>
  <c r="BT16" i="12"/>
  <c r="AA14" i="3"/>
  <c r="AA30" i="4"/>
  <c r="AA30" i="5"/>
  <c r="AA30" i="6"/>
  <c r="AA14" i="7"/>
  <c r="AA14" i="6"/>
  <c r="AA22" i="4"/>
  <c r="AA14" i="4"/>
  <c r="AA14" i="5"/>
  <c r="Z43" i="6"/>
  <c r="BU14" i="12" s="1"/>
  <c r="AA22" i="6"/>
  <c r="AA22" i="7"/>
  <c r="AA10" i="7"/>
  <c r="AA26" i="7"/>
  <c r="AA34" i="7"/>
  <c r="AA10" i="6"/>
  <c r="AA18" i="6"/>
  <c r="AA26" i="6"/>
  <c r="AA10" i="5"/>
  <c r="AA18" i="5"/>
  <c r="AA34" i="5"/>
  <c r="AA10" i="4"/>
  <c r="AA18" i="4"/>
  <c r="AA26" i="4"/>
  <c r="Z43" i="3"/>
  <c r="BU11" i="12" s="1"/>
  <c r="AA22" i="3"/>
  <c r="AA8" i="7"/>
  <c r="AA12" i="7"/>
  <c r="AA16" i="7"/>
  <c r="AA20" i="7"/>
  <c r="AA24" i="7"/>
  <c r="AA28" i="7"/>
  <c r="AA32" i="7"/>
  <c r="AA36" i="7"/>
  <c r="AA8" i="6"/>
  <c r="AA12" i="6"/>
  <c r="AA16" i="6"/>
  <c r="AA20" i="6"/>
  <c r="AA24" i="6"/>
  <c r="AA28" i="6"/>
  <c r="AA32" i="6"/>
  <c r="AA8" i="5"/>
  <c r="AA12" i="5"/>
  <c r="AA16" i="5"/>
  <c r="AA20" i="5"/>
  <c r="AA24" i="5"/>
  <c r="AA28" i="5"/>
  <c r="AA8" i="4"/>
  <c r="AA16" i="4"/>
  <c r="AA20" i="4"/>
  <c r="AA24" i="4"/>
  <c r="AA28" i="4"/>
  <c r="AA32" i="4"/>
  <c r="AA10" i="3"/>
  <c r="AA18" i="3"/>
  <c r="AA26" i="3"/>
  <c r="AA30" i="3"/>
  <c r="AA34" i="3"/>
  <c r="AA8" i="3"/>
  <c r="AA12" i="3"/>
  <c r="AA16" i="3"/>
  <c r="AA20" i="3"/>
  <c r="AA24" i="3"/>
  <c r="AA28" i="3"/>
  <c r="AB9" i="7"/>
  <c r="AB11" i="7"/>
  <c r="AB13" i="7"/>
  <c r="AB15" i="7"/>
  <c r="AB17" i="7"/>
  <c r="AB19" i="7"/>
  <c r="AB21" i="7"/>
  <c r="AB23" i="7"/>
  <c r="AB25" i="7"/>
  <c r="AB27" i="7"/>
  <c r="AB29" i="7"/>
  <c r="AB31" i="7"/>
  <c r="AB33" i="7"/>
  <c r="AB8" i="7"/>
  <c r="AB9" i="6"/>
  <c r="AB11" i="6"/>
  <c r="AB13" i="6"/>
  <c r="AB15" i="6"/>
  <c r="AB19" i="6"/>
  <c r="AB21" i="6"/>
  <c r="AB23" i="6"/>
  <c r="AB25" i="6"/>
  <c r="AB27" i="6"/>
  <c r="AB29" i="6"/>
  <c r="AB31" i="6"/>
  <c r="AB8" i="6"/>
  <c r="AB9" i="5"/>
  <c r="AB13" i="5"/>
  <c r="AB15" i="5"/>
  <c r="AB17" i="5"/>
  <c r="AB19" i="5"/>
  <c r="AB21" i="5"/>
  <c r="AB25" i="5"/>
  <c r="AB27" i="5"/>
  <c r="AB29" i="5"/>
  <c r="AB31" i="5"/>
  <c r="AB33" i="5"/>
  <c r="AB35" i="5"/>
  <c r="AB11" i="5"/>
  <c r="AB8" i="5"/>
  <c r="AB9" i="4"/>
  <c r="AB11" i="4"/>
  <c r="AB13" i="4"/>
  <c r="AB15" i="4"/>
  <c r="AB17" i="4"/>
  <c r="AB19" i="4"/>
  <c r="AB21" i="4"/>
  <c r="AB23" i="4"/>
  <c r="AB25" i="4"/>
  <c r="AB27" i="4"/>
  <c r="AB29" i="4"/>
  <c r="AB31" i="4"/>
  <c r="AB8" i="4"/>
  <c r="AB13" i="3"/>
  <c r="AB17" i="3"/>
  <c r="AB19" i="3"/>
  <c r="AB25" i="3"/>
  <c r="AB27" i="3"/>
  <c r="AB29" i="3"/>
  <c r="AB31" i="3"/>
  <c r="AB33" i="3"/>
  <c r="AB35" i="3"/>
  <c r="AB9" i="3"/>
  <c r="AB11" i="3"/>
  <c r="AB21" i="3"/>
  <c r="AB23" i="3"/>
  <c r="AB8" i="3"/>
  <c r="Y46" i="1"/>
  <c r="BR10" i="12" s="1"/>
  <c r="BR16" i="12" s="1"/>
  <c r="AA47" i="7" l="1"/>
  <c r="BW15" i="12" s="1"/>
  <c r="AA45" i="4"/>
  <c r="BY12" i="12" s="1"/>
  <c r="AA43" i="6"/>
  <c r="AA46" i="7"/>
  <c r="BX15" i="12" s="1"/>
  <c r="AA47" i="5"/>
  <c r="BW13" i="12" s="1"/>
  <c r="AA43" i="3"/>
  <c r="AA47" i="6"/>
  <c r="BW14" i="12" s="1"/>
  <c r="AA43" i="7"/>
  <c r="AA48" i="4"/>
  <c r="BV12" i="12" s="1"/>
  <c r="AA47" i="3"/>
  <c r="BW11" i="12" s="1"/>
  <c r="AA46" i="4"/>
  <c r="BX12" i="12" s="1"/>
  <c r="AA47" i="4"/>
  <c r="BW12" i="12" s="1"/>
  <c r="AA43" i="4"/>
  <c r="AA46" i="6"/>
  <c r="BX14" i="12" s="1"/>
  <c r="AA48" i="6"/>
  <c r="BV14" i="12" s="1"/>
  <c r="AA43" i="5"/>
  <c r="AA45" i="6"/>
  <c r="BY14" i="12" s="1"/>
  <c r="AA45" i="7"/>
  <c r="BY15" i="12" s="1"/>
  <c r="AA45" i="3"/>
  <c r="BY11" i="12" s="1"/>
  <c r="AA48" i="7"/>
  <c r="BV15" i="12" s="1"/>
  <c r="AA48" i="5"/>
  <c r="BV13" i="12" s="1"/>
  <c r="AA46" i="5"/>
  <c r="BX13" i="12" s="1"/>
  <c r="AA45" i="5"/>
  <c r="BY13" i="12" s="1"/>
  <c r="AA46" i="3"/>
  <c r="BX11" i="12" s="1"/>
  <c r="AA48" i="3"/>
  <c r="BV11" i="12" s="1"/>
  <c r="X45" i="1"/>
  <c r="BN10" i="12" s="1"/>
  <c r="BN16" i="12" s="1"/>
  <c r="X46" i="1"/>
  <c r="BO10" i="12" s="1"/>
  <c r="BO16" i="12" s="1"/>
  <c r="V45" i="1"/>
  <c r="BG10" i="12" s="1"/>
  <c r="BG16" i="12" s="1"/>
  <c r="V46" i="1"/>
  <c r="BH10" i="12" s="1"/>
  <c r="BH16" i="12" s="1"/>
  <c r="V47" i="1"/>
  <c r="BI10" i="12" s="1"/>
  <c r="BI16" i="12" s="1"/>
  <c r="W47" i="1"/>
  <c r="BL10" i="12" s="1"/>
  <c r="BL16" i="12" s="1"/>
  <c r="X47" i="1"/>
  <c r="BP10" i="12" s="1"/>
  <c r="BP16" i="12" s="1"/>
  <c r="Y47" i="1"/>
  <c r="BS10" i="12" s="1"/>
  <c r="W46" i="1"/>
  <c r="BK10" i="12" s="1"/>
  <c r="BK16" i="12" s="1"/>
  <c r="T47" i="1"/>
  <c r="BB10" i="12" s="1"/>
  <c r="R45" i="1"/>
  <c r="AS10" i="12" s="1"/>
  <c r="AS16" i="12" s="1"/>
  <c r="R46" i="1"/>
  <c r="AT10" i="12" s="1"/>
  <c r="AT16" i="12" s="1"/>
  <c r="O45" i="1"/>
  <c r="AI10" i="12" s="1"/>
  <c r="AI16" i="12" s="1"/>
  <c r="O46" i="1"/>
  <c r="AJ10" i="12" s="1"/>
  <c r="AJ16" i="12" s="1"/>
  <c r="N44" i="1"/>
  <c r="AD10" i="12" s="1"/>
  <c r="AD16" i="12" s="1"/>
  <c r="N45" i="1"/>
  <c r="AE10" i="12" s="1"/>
  <c r="AE16" i="12" s="1"/>
  <c r="N46" i="1"/>
  <c r="AF10" i="12" s="1"/>
  <c r="AF16" i="12" s="1"/>
  <c r="M45" i="1"/>
  <c r="Z10" i="12" s="1"/>
  <c r="Z16" i="12" s="1"/>
  <c r="M46" i="1"/>
  <c r="AA10" i="12" s="1"/>
  <c r="AA16" i="12" s="1"/>
  <c r="K45" i="1"/>
  <c r="S10" i="12" s="1"/>
  <c r="S16" i="12" s="1"/>
  <c r="K46" i="1"/>
  <c r="T10" i="12" s="1"/>
  <c r="T16" i="12" s="1"/>
  <c r="J44" i="1"/>
  <c r="N10" i="12" s="1"/>
  <c r="N16" i="12" s="1"/>
  <c r="J45" i="1"/>
  <c r="O10" i="12" s="1"/>
  <c r="O16" i="12" s="1"/>
  <c r="J46" i="1"/>
  <c r="P10" i="12" s="1"/>
  <c r="P16" i="12" s="1"/>
  <c r="H45" i="1"/>
  <c r="G10" i="12" s="1"/>
  <c r="G16" i="12" s="1"/>
  <c r="H44" i="1"/>
  <c r="F10" i="12" s="1"/>
  <c r="F16" i="12" s="1"/>
  <c r="H46" i="1"/>
  <c r="H10" i="12" s="1"/>
  <c r="H16" i="12" s="1"/>
  <c r="BB16" i="12" l="1"/>
  <c r="BS16" i="12"/>
  <c r="Z9" i="1"/>
  <c r="AB9" i="1" s="1"/>
  <c r="Z10" i="1"/>
  <c r="AB10" i="1" s="1"/>
  <c r="Z11" i="1"/>
  <c r="AB11" i="1" s="1"/>
  <c r="Z12" i="1"/>
  <c r="AB12" i="1" s="1"/>
  <c r="Z13" i="1"/>
  <c r="AB13" i="1" s="1"/>
  <c r="Z14" i="1"/>
  <c r="AB14" i="1" s="1"/>
  <c r="Z15" i="1"/>
  <c r="AB15" i="1" s="1"/>
  <c r="Z16" i="1"/>
  <c r="AB16" i="1" s="1"/>
  <c r="Z17" i="1"/>
  <c r="AB17" i="1" s="1"/>
  <c r="Z18" i="1"/>
  <c r="AB18" i="1" s="1"/>
  <c r="Z19" i="1"/>
  <c r="AB19" i="1" s="1"/>
  <c r="Z20" i="1"/>
  <c r="AB20" i="1" s="1"/>
  <c r="Z21" i="1"/>
  <c r="AB21" i="1" s="1"/>
  <c r="Z22" i="1"/>
  <c r="AB22" i="1" s="1"/>
  <c r="Z23" i="1"/>
  <c r="AB23" i="1" s="1"/>
  <c r="Z24" i="1"/>
  <c r="AB24" i="1" s="1"/>
  <c r="Z25" i="1"/>
  <c r="AB25" i="1" s="1"/>
  <c r="Z26" i="1"/>
  <c r="AB26" i="1" s="1"/>
  <c r="Z27" i="1"/>
  <c r="AB27" i="1" s="1"/>
  <c r="Z28" i="1"/>
  <c r="AB28" i="1" s="1"/>
  <c r="Z29" i="1"/>
  <c r="AB29" i="1" s="1"/>
  <c r="Z30" i="1"/>
  <c r="AB30" i="1" s="1"/>
  <c r="Z31" i="1"/>
  <c r="AB31" i="1" s="1"/>
  <c r="Z32" i="1"/>
  <c r="AB32" i="1" s="1"/>
  <c r="Z33" i="1"/>
  <c r="AB33" i="1" s="1"/>
  <c r="Z34" i="1"/>
  <c r="AB34" i="1" s="1"/>
  <c r="Z35" i="1"/>
  <c r="AB35" i="1" s="1"/>
  <c r="Z36" i="1"/>
  <c r="AB36" i="1" s="1"/>
  <c r="Z8" i="1"/>
  <c r="AB8" i="1" s="1"/>
  <c r="AA8" i="1" l="1"/>
  <c r="AA36" i="1"/>
  <c r="AA34" i="1"/>
  <c r="AA32" i="1"/>
  <c r="AA30" i="1"/>
  <c r="AA28" i="1"/>
  <c r="AA26" i="1"/>
  <c r="AA24" i="1"/>
  <c r="AA22" i="1"/>
  <c r="AA20" i="1"/>
  <c r="AA18" i="1"/>
  <c r="AA16" i="1"/>
  <c r="AA14" i="1"/>
  <c r="AA12" i="1"/>
  <c r="AA10" i="1"/>
  <c r="AA35" i="1"/>
  <c r="AA33" i="1"/>
  <c r="AA31" i="1"/>
  <c r="AA29" i="1"/>
  <c r="AA27" i="1"/>
  <c r="AA25" i="1"/>
  <c r="AA23" i="1"/>
  <c r="AA21" i="1"/>
  <c r="AA19" i="1"/>
  <c r="AA17" i="1"/>
  <c r="AA15" i="1"/>
  <c r="AA13" i="1"/>
  <c r="AA11" i="1"/>
  <c r="AA9" i="1"/>
  <c r="E43" i="1"/>
  <c r="H43" i="1"/>
  <c r="I43" i="1"/>
  <c r="J43" i="1"/>
  <c r="K43" i="1"/>
  <c r="L43" i="1"/>
  <c r="M43" i="1"/>
  <c r="N43" i="1"/>
  <c r="O43" i="1"/>
  <c r="P43" i="1"/>
  <c r="Q43" i="1"/>
  <c r="R43" i="1"/>
  <c r="S43" i="1"/>
  <c r="D43" i="1"/>
  <c r="E10" i="12" s="1"/>
  <c r="E16" i="12" s="1"/>
  <c r="AA48" i="1" l="1"/>
  <c r="BV10" i="12" s="1"/>
  <c r="BV16" i="12" s="1"/>
  <c r="AA46" i="1"/>
  <c r="BX10" i="12" s="1"/>
  <c r="BX16" i="12" s="1"/>
  <c r="AA45" i="1"/>
  <c r="BY10" i="12" s="1"/>
  <c r="BY16" i="12" s="1"/>
  <c r="AA47" i="1"/>
  <c r="BW10" i="12" s="1"/>
  <c r="BW16" i="12" s="1"/>
  <c r="I47" i="1"/>
  <c r="L10" i="12" s="1"/>
  <c r="L16" i="12" s="1"/>
  <c r="J47" i="1"/>
  <c r="Q10" i="12" s="1"/>
  <c r="K47" i="1"/>
  <c r="U10" i="12" s="1"/>
  <c r="L47" i="1"/>
  <c r="X10" i="12" s="1"/>
  <c r="X16" i="12" s="1"/>
  <c r="M47" i="1"/>
  <c r="AB10" i="12" s="1"/>
  <c r="N47" i="1"/>
  <c r="AG10" i="12" s="1"/>
  <c r="O47" i="1"/>
  <c r="AK10" i="12" s="1"/>
  <c r="P47" i="1"/>
  <c r="AN10" i="12" s="1"/>
  <c r="AN16" i="12" s="1"/>
  <c r="Q47" i="1"/>
  <c r="AQ10" i="12" s="1"/>
  <c r="AQ16" i="12" s="1"/>
  <c r="R47" i="1"/>
  <c r="AU10" i="12" s="1"/>
  <c r="S47" i="1"/>
  <c r="AX10" i="12" s="1"/>
  <c r="AX16" i="12" s="1"/>
  <c r="U47" i="1"/>
  <c r="BE10" i="12" s="1"/>
  <c r="BE16" i="12" s="1"/>
  <c r="I46" i="1"/>
  <c r="K10" i="12" s="1"/>
  <c r="L46" i="1"/>
  <c r="W10" i="12" s="1"/>
  <c r="P46" i="1"/>
  <c r="AM10" i="12" s="1"/>
  <c r="AM16" i="12" s="1"/>
  <c r="Q46" i="1"/>
  <c r="AP10" i="12" s="1"/>
  <c r="AP16" i="12" s="1"/>
  <c r="S46" i="1"/>
  <c r="AW10" i="12" s="1"/>
  <c r="U46" i="1"/>
  <c r="BD10" i="12" s="1"/>
  <c r="BD16" i="12" l="1"/>
  <c r="W16" i="12"/>
  <c r="AU16" i="12"/>
  <c r="AG16" i="12"/>
  <c r="Q16" i="12"/>
  <c r="AW16" i="12"/>
  <c r="K16" i="12"/>
  <c r="AK16" i="12"/>
  <c r="AB16" i="12"/>
  <c r="U16" i="12"/>
  <c r="Z43" i="1"/>
  <c r="BU10" i="12" s="1"/>
  <c r="BU16" i="12" s="1"/>
  <c r="AA43" i="1" l="1"/>
</calcChain>
</file>

<file path=xl/sharedStrings.xml><?xml version="1.0" encoding="utf-8"?>
<sst xmlns="http://schemas.openxmlformats.org/spreadsheetml/2006/main" count="779" uniqueCount="248">
  <si>
    <t>№ п/п</t>
  </si>
  <si>
    <t>Персональный код учащегося</t>
  </si>
  <si>
    <t xml:space="preserve">Номер задания/учебный предмет/проверяемые умения и учебный материал </t>
  </si>
  <si>
    <t>Итого</t>
  </si>
  <si>
    <t>Количество участвовавших в написании (1-да, 0-нет)</t>
  </si>
  <si>
    <t>Получили 2 балла</t>
  </si>
  <si>
    <t>Получили 1 балл</t>
  </si>
  <si>
    <t>Получили 0 баллов</t>
  </si>
  <si>
    <t>7</t>
  </si>
  <si>
    <t>8</t>
  </si>
  <si>
    <t>10</t>
  </si>
  <si>
    <t>11</t>
  </si>
  <si>
    <t>Умение распознавать однородные члены предложения</t>
  </si>
  <si>
    <t>Умение распознавать главные члены предложения</t>
  </si>
  <si>
    <t>2.1</t>
  </si>
  <si>
    <t>2.2</t>
  </si>
  <si>
    <t>3</t>
  </si>
  <si>
    <t>4</t>
  </si>
  <si>
    <t>5</t>
  </si>
  <si>
    <t>6</t>
  </si>
  <si>
    <t>Умение распознавать части речи</t>
  </si>
  <si>
    <t>Умение распознавать правильную орфоэпическую норму</t>
  </si>
  <si>
    <t xml:space="preserve">Умение
классифицировать согласные звуки
</t>
  </si>
  <si>
    <t xml:space="preserve">Умение распознавать основную мысль текста при его письменном предъявлении; адекватно формулировать основную мысль в письменной форме, соблюдая нормы построения
предложения и словоупотребления
</t>
  </si>
  <si>
    <t xml:space="preserve">Умение составлять план прочитанного текста (адекватно воспроизводить прочитанный текст с заданной степенью свернутости) в письменной форме, соблюдая нормы построения
предложения и словоупотребления
</t>
  </si>
  <si>
    <t>Умение строить речевое высказывание заданной структуры (вопросительное предложение) в письменной форме по содержанию прочитанного текста</t>
  </si>
  <si>
    <t>9</t>
  </si>
  <si>
    <t>12</t>
  </si>
  <si>
    <t>13</t>
  </si>
  <si>
    <t xml:space="preserve">Умение распознавать значение слова; адекватно формулировать значение слова в письменной форме, соблюдая нормы построения
предложения и словоупотребления
</t>
  </si>
  <si>
    <t>Умение подбирать к слову близкие по значению слова</t>
  </si>
  <si>
    <t xml:space="preserve">Умение
классифицировать слова по составу
</t>
  </si>
  <si>
    <t>Умение распознавать имена существительные в предложении, распознавать грамматические признаки имени существительного</t>
  </si>
  <si>
    <t>Умение распознавать глаголы в предложении</t>
  </si>
  <si>
    <t>14</t>
  </si>
  <si>
    <t>Умение на основе данной информации и собственного жизненного опыта обучающихся определять конкретную жизненную ситуацию для адекватной интерпретации данной информации, соблюдая при письме изученные орфографические и пунктуационные нормы</t>
  </si>
  <si>
    <t>Общая сумма баллов</t>
  </si>
  <si>
    <t>Рекомендуемая отметка</t>
  </si>
  <si>
    <t>Формы имен сущ.</t>
  </si>
  <si>
    <t>Морф. признаки</t>
  </si>
  <si>
    <t>Формы имен прилаг.</t>
  </si>
  <si>
    <t>Правильность толкования</t>
  </si>
  <si>
    <t>Правописная грамотность</t>
  </si>
  <si>
    <t>Уровень подготовки</t>
  </si>
  <si>
    <t>Получили 3 балла</t>
  </si>
  <si>
    <t xml:space="preserve">Умение распознавать
имена прилагательные в
предложении, распознавать
грамматические
признаки имени
прилагательного
</t>
  </si>
  <si>
    <t>Не приступил к выполнению</t>
  </si>
  <si>
    <t>"5"</t>
  </si>
  <si>
    <t>"4"</t>
  </si>
  <si>
    <t>"3"</t>
  </si>
  <si>
    <t>"2"</t>
  </si>
  <si>
    <t>N</t>
  </si>
  <si>
    <t>Класса</t>
  </si>
  <si>
    <t>5А</t>
  </si>
  <si>
    <t>5Б</t>
  </si>
  <si>
    <t>5В</t>
  </si>
  <si>
    <t>5Г</t>
  </si>
  <si>
    <t>5Д</t>
  </si>
  <si>
    <t>5Е</t>
  </si>
  <si>
    <t>3 б</t>
  </si>
  <si>
    <t>2 б</t>
  </si>
  <si>
    <t>1 б</t>
  </si>
  <si>
    <t>0 б</t>
  </si>
  <si>
    <t xml:space="preserve">Итоговая оценка по окончании 4 класса </t>
  </si>
  <si>
    <t xml:space="preserve"> Количество обучающихся, получивших "2"</t>
  </si>
  <si>
    <t xml:space="preserve"> Количество обучающихся, получивших "3"</t>
  </si>
  <si>
    <t xml:space="preserve"> Количество обучающихся, получивших "4"</t>
  </si>
  <si>
    <t xml:space="preserve"> Количество обучающихся, получивших "5"</t>
  </si>
  <si>
    <t>ОО откуда прибыл учащийся, где закончил 4 класс. (СГ01; СЛ03 ;СШ44; ДГ - другой город)</t>
  </si>
  <si>
    <t>Общая численность обучающихся в классе</t>
  </si>
  <si>
    <t>Название ОО</t>
  </si>
  <si>
    <t>Вариант МДР</t>
  </si>
  <si>
    <t>Ш465А01</t>
  </si>
  <si>
    <t>Ш465А02</t>
  </si>
  <si>
    <t>Ш465А03</t>
  </si>
  <si>
    <t>Ш465А04</t>
  </si>
  <si>
    <t>Ш465А05</t>
  </si>
  <si>
    <t>Ш465А06</t>
  </si>
  <si>
    <t>Ш465А07</t>
  </si>
  <si>
    <t>Ш465А08</t>
  </si>
  <si>
    <t>Ш465А09</t>
  </si>
  <si>
    <t>Ш465А10</t>
  </si>
  <si>
    <t>Ш465А11</t>
  </si>
  <si>
    <t>Ш465А12</t>
  </si>
  <si>
    <t>Ш465А13</t>
  </si>
  <si>
    <t>Ш465А14</t>
  </si>
  <si>
    <t>Ш465А15</t>
  </si>
  <si>
    <t>Ш465А16</t>
  </si>
  <si>
    <t>Ш465А17</t>
  </si>
  <si>
    <t>Ш465А18</t>
  </si>
  <si>
    <t>Ш465А19</t>
  </si>
  <si>
    <t>Ш465А20</t>
  </si>
  <si>
    <t>Ш465А21</t>
  </si>
  <si>
    <t>Ш465А22</t>
  </si>
  <si>
    <t>Ш465А23</t>
  </si>
  <si>
    <t>Ш465А24</t>
  </si>
  <si>
    <t>Ш465А25</t>
  </si>
  <si>
    <t>Ш465А26</t>
  </si>
  <si>
    <t>Ш465А27</t>
  </si>
  <si>
    <t>Ш465А28</t>
  </si>
  <si>
    <t>Ш465А29</t>
  </si>
  <si>
    <t>Ш465А30</t>
  </si>
  <si>
    <t>Ш465Б01</t>
  </si>
  <si>
    <t>Ш465Б02</t>
  </si>
  <si>
    <t>Ш465Б03</t>
  </si>
  <si>
    <t>Ш465Б04</t>
  </si>
  <si>
    <t>Ш465Б05</t>
  </si>
  <si>
    <t>Ш465Б06</t>
  </si>
  <si>
    <t>Ш465Б07</t>
  </si>
  <si>
    <t>Ш465Б08</t>
  </si>
  <si>
    <t>Ш465Б09</t>
  </si>
  <si>
    <t>Ш465Б10</t>
  </si>
  <si>
    <t>Ш465Б11</t>
  </si>
  <si>
    <t>Ш465Б12</t>
  </si>
  <si>
    <t>Ш465Б13</t>
  </si>
  <si>
    <t>Ш465Б14</t>
  </si>
  <si>
    <t>Ш465Б15</t>
  </si>
  <si>
    <t>Ш465Б16</t>
  </si>
  <si>
    <t>Ш465Б17</t>
  </si>
  <si>
    <t>Ш465Б18</t>
  </si>
  <si>
    <t>Ш465Б19</t>
  </si>
  <si>
    <t>Ш465Б20</t>
  </si>
  <si>
    <t>Ш465Б21</t>
  </si>
  <si>
    <t>Ш465Б22</t>
  </si>
  <si>
    <t>Ш465Б23</t>
  </si>
  <si>
    <t>Ш465Б24</t>
  </si>
  <si>
    <t>Ш465Б25</t>
  </si>
  <si>
    <t>Ш465Б26</t>
  </si>
  <si>
    <t>Ш465Б27</t>
  </si>
  <si>
    <t>Ш465Б28</t>
  </si>
  <si>
    <t>Ш465В01</t>
  </si>
  <si>
    <t>Ш465В02</t>
  </si>
  <si>
    <t>Ш465В03</t>
  </si>
  <si>
    <t>Ш465В04</t>
  </si>
  <si>
    <t>Ш465В05</t>
  </si>
  <si>
    <t>Ш465В06</t>
  </si>
  <si>
    <t>Ш465В07</t>
  </si>
  <si>
    <t>Ш465В08</t>
  </si>
  <si>
    <t>Ш465В09</t>
  </si>
  <si>
    <t>Ш465В10</t>
  </si>
  <si>
    <t>Ш465В11</t>
  </si>
  <si>
    <t>Ш465В12</t>
  </si>
  <si>
    <t>Ш465В13</t>
  </si>
  <si>
    <t>Ш465В14</t>
  </si>
  <si>
    <t>Ш465В15</t>
  </si>
  <si>
    <t>Ш465В16</t>
  </si>
  <si>
    <t>Ш465В17</t>
  </si>
  <si>
    <t>Ш465В18</t>
  </si>
  <si>
    <t>Ш465В19</t>
  </si>
  <si>
    <t>Ш465В20</t>
  </si>
  <si>
    <t>Ш465В21</t>
  </si>
  <si>
    <t>Ш465В22</t>
  </si>
  <si>
    <t>Ш465В23</t>
  </si>
  <si>
    <t>Ш465В24</t>
  </si>
  <si>
    <t>Ш465В25</t>
  </si>
  <si>
    <t>Ш465Г01</t>
  </si>
  <si>
    <t>Ш465Г02</t>
  </si>
  <si>
    <t>Ш465Г03</t>
  </si>
  <si>
    <t>Ш465Г04</t>
  </si>
  <si>
    <t>Ш465Г05</t>
  </si>
  <si>
    <t>Ш465Г06</t>
  </si>
  <si>
    <t>Ш465Г07</t>
  </si>
  <si>
    <t>Ш465Г08</t>
  </si>
  <si>
    <t>Ш465Г09</t>
  </si>
  <si>
    <t>Ш465Г10</t>
  </si>
  <si>
    <t>Ш465Г11</t>
  </si>
  <si>
    <t>Ш465Г12</t>
  </si>
  <si>
    <t>Ш465Г13</t>
  </si>
  <si>
    <t>Ш465Г14</t>
  </si>
  <si>
    <t>Ш465Г15</t>
  </si>
  <si>
    <t>Ш465Г16</t>
  </si>
  <si>
    <t>Ш465Г17</t>
  </si>
  <si>
    <t>Ш465Г18</t>
  </si>
  <si>
    <t>Ш465Г19</t>
  </si>
  <si>
    <t>Ш465Г20</t>
  </si>
  <si>
    <t>Ш465Г21</t>
  </si>
  <si>
    <t>Ш465Г22</t>
  </si>
  <si>
    <t>Ш465Г23</t>
  </si>
  <si>
    <t>Ш465Г24</t>
  </si>
  <si>
    <t>Ш465Г25</t>
  </si>
  <si>
    <t>Ш465Г26</t>
  </si>
  <si>
    <t>Ш465Г27</t>
  </si>
  <si>
    <t>Ш465Г28</t>
  </si>
  <si>
    <t>Ш465Д01</t>
  </si>
  <si>
    <t>Ш465Д02</t>
  </si>
  <si>
    <t>Ш465Д03</t>
  </si>
  <si>
    <t>Ш465Д04</t>
  </si>
  <si>
    <t>Ш465Д05</t>
  </si>
  <si>
    <t>Ш465Д06</t>
  </si>
  <si>
    <t>Ш465Д07</t>
  </si>
  <si>
    <t>Ш465Д08</t>
  </si>
  <si>
    <t>Ш465Д09</t>
  </si>
  <si>
    <t>Ш465Д10</t>
  </si>
  <si>
    <t>Ш465Д11</t>
  </si>
  <si>
    <t>Ш465Д12</t>
  </si>
  <si>
    <t>Ш465Д13</t>
  </si>
  <si>
    <t>Ш465Д14</t>
  </si>
  <si>
    <t>Ш465Д15</t>
  </si>
  <si>
    <t>Ш465Д16</t>
  </si>
  <si>
    <t>Ш465Д17</t>
  </si>
  <si>
    <t>Ш465Д18</t>
  </si>
  <si>
    <t>Ш465Д19</t>
  </si>
  <si>
    <t>Ш465Д20</t>
  </si>
  <si>
    <t>Ш465Д21</t>
  </si>
  <si>
    <t>Ш465Д22</t>
  </si>
  <si>
    <t>Ш465Д23</t>
  </si>
  <si>
    <t>Ш465Д24</t>
  </si>
  <si>
    <t>Ш465Д25</t>
  </si>
  <si>
    <t>Ш465Е01</t>
  </si>
  <si>
    <t>Ш465Е03</t>
  </si>
  <si>
    <t>Ш465Е04</t>
  </si>
  <si>
    <t>Ш465Е05</t>
  </si>
  <si>
    <t>Ш465Е06</t>
  </si>
  <si>
    <t>Ш465Е07</t>
  </si>
  <si>
    <t>Ш465Е08</t>
  </si>
  <si>
    <t>Ш465Е09</t>
  </si>
  <si>
    <t>Ш465Е10</t>
  </si>
  <si>
    <t>Ш465Е11</t>
  </si>
  <si>
    <t>Ш465Е12</t>
  </si>
  <si>
    <t>Ш465Е13</t>
  </si>
  <si>
    <t>Ш465Е14</t>
  </si>
  <si>
    <t>Ш465Е15</t>
  </si>
  <si>
    <t>Ш465Е16</t>
  </si>
  <si>
    <t>Ш465Е17</t>
  </si>
  <si>
    <t>Ш465Е18</t>
  </si>
  <si>
    <t>Ш465Е19</t>
  </si>
  <si>
    <t>Ш465Е20</t>
  </si>
  <si>
    <t>Ш465Е21</t>
  </si>
  <si>
    <t>Ш465Е22</t>
  </si>
  <si>
    <t>Ш465Е23</t>
  </si>
  <si>
    <t>Ш465Е24</t>
  </si>
  <si>
    <t>Ш465Е25</t>
  </si>
  <si>
    <t>Ш465Е26</t>
  </si>
  <si>
    <t>Ш465Е27</t>
  </si>
  <si>
    <t>Ш465Е28</t>
  </si>
  <si>
    <t>Ш465Е29</t>
  </si>
  <si>
    <t>СШ32</t>
  </si>
  <si>
    <t>СЕНЛ</t>
  </si>
  <si>
    <t>НШ30</t>
  </si>
  <si>
    <t>СШ26</t>
  </si>
  <si>
    <t>СШ20</t>
  </si>
  <si>
    <t>Ш465Е02</t>
  </si>
  <si>
    <t>СШ46 с УИОП</t>
  </si>
  <si>
    <t>НПГ</t>
  </si>
  <si>
    <t>ДГ</t>
  </si>
  <si>
    <t>НШ43</t>
  </si>
  <si>
    <t>СШ9</t>
  </si>
  <si>
    <t>СШ3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</si>
</sst>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1FBD1"/>
        <bgColor rgb="FF000000"/>
      </patternFill>
    </fill>
    <fill>
      <patternFill patternType="solid">
        <fgColor rgb="FFF1FBD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8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4" borderId="14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 vertical="center" wrapText="1"/>
    </xf>
    <xf numFmtId="49" fontId="1" fillId="4" borderId="8" xfId="0" applyNumberFormat="1" applyFont="1" applyFill="1" applyBorder="1" applyAlignment="1">
      <alignment horizontal="center" vertical="center" wrapText="1"/>
    </xf>
    <xf numFmtId="49" fontId="1" fillId="4" borderId="11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11" xfId="0" applyNumberFormat="1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textRotation="90" wrapText="1"/>
    </xf>
    <xf numFmtId="49" fontId="1" fillId="4" borderId="8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6" borderId="3" xfId="0" applyFont="1" applyFill="1" applyBorder="1" applyAlignment="1">
      <alignment horizontal="center" vertical="center" textRotation="90" wrapText="1"/>
    </xf>
    <xf numFmtId="0" fontId="3" fillId="6" borderId="9" xfId="0" applyFont="1" applyFill="1" applyBorder="1" applyAlignment="1">
      <alignment horizontal="center" vertical="center" textRotation="90" wrapText="1"/>
    </xf>
    <xf numFmtId="0" fontId="3" fillId="6" borderId="10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13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textRotation="90" wrapText="1"/>
    </xf>
    <xf numFmtId="0" fontId="1" fillId="4" borderId="1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textRotation="90"/>
    </xf>
    <xf numFmtId="0" fontId="4" fillId="5" borderId="7" xfId="0" applyFont="1" applyFill="1" applyBorder="1" applyAlignment="1">
      <alignment horizontal="center" vertical="center" textRotation="90"/>
    </xf>
    <xf numFmtId="0" fontId="4" fillId="5" borderId="11" xfId="0" applyFont="1" applyFill="1" applyBorder="1" applyAlignment="1">
      <alignment horizontal="center" vertical="center" textRotation="90"/>
    </xf>
    <xf numFmtId="0" fontId="3" fillId="6" borderId="1" xfId="0" applyFont="1" applyFill="1" applyBorder="1" applyAlignment="1">
      <alignment horizontal="center" vertical="center" textRotation="90" wrapText="1"/>
    </xf>
    <xf numFmtId="0" fontId="3" fillId="6" borderId="7" xfId="0" applyFont="1" applyFill="1" applyBorder="1" applyAlignment="1">
      <alignment horizontal="center" vertical="center" textRotation="90" wrapText="1"/>
    </xf>
    <xf numFmtId="0" fontId="3" fillId="6" borderId="11" xfId="0" applyFont="1" applyFill="1" applyBorder="1" applyAlignment="1">
      <alignment horizontal="center" vertical="center" textRotation="90" wrapText="1"/>
    </xf>
    <xf numFmtId="0" fontId="1" fillId="4" borderId="8" xfId="0" applyFont="1" applyFill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 vertical="center" textRotation="90" wrapText="1"/>
    </xf>
    <xf numFmtId="0" fontId="3" fillId="6" borderId="0" xfId="0" applyFont="1" applyFill="1" applyBorder="1" applyAlignment="1">
      <alignment horizontal="center" vertical="center" textRotation="90" wrapText="1"/>
    </xf>
    <xf numFmtId="0" fontId="3" fillId="6" borderId="15" xfId="0" applyFont="1" applyFill="1" applyBorder="1" applyAlignment="1">
      <alignment horizontal="center" vertical="center" textRotation="90" wrapText="1"/>
    </xf>
    <xf numFmtId="49" fontId="1" fillId="6" borderId="2" xfId="0" applyNumberFormat="1" applyFont="1" applyFill="1" applyBorder="1" applyAlignment="1">
      <alignment horizontal="center" vertical="center" wrapText="1"/>
    </xf>
    <xf numFmtId="49" fontId="1" fillId="6" borderId="14" xfId="0" applyNumberFormat="1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vertical="center" wrapText="1"/>
    </xf>
    <xf numFmtId="49" fontId="1" fillId="6" borderId="12" xfId="0" applyNumberFormat="1" applyFont="1" applyFill="1" applyBorder="1" applyAlignment="1">
      <alignment horizontal="center" vertical="center" wrapText="1"/>
    </xf>
    <xf numFmtId="49" fontId="1" fillId="6" borderId="15" xfId="0" applyNumberFormat="1" applyFont="1" applyFill="1" applyBorder="1" applyAlignment="1">
      <alignment horizontal="center" vertical="center" wrapText="1"/>
    </xf>
    <xf numFmtId="49" fontId="1" fillId="6" borderId="13" xfId="0" applyNumberFormat="1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49" fontId="1" fillId="6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>
      <alignment horizontal="center" vertical="center" textRotation="90" wrapText="1"/>
    </xf>
    <xf numFmtId="0" fontId="4" fillId="5" borderId="7" xfId="0" applyFont="1" applyFill="1" applyBorder="1" applyAlignment="1">
      <alignment horizontal="center" vertical="center" textRotation="90" wrapText="1"/>
    </xf>
    <xf numFmtId="0" fontId="4" fillId="5" borderId="11" xfId="0" applyFont="1" applyFill="1" applyBorder="1" applyAlignment="1">
      <alignment horizontal="center" vertical="center" textRotation="90" wrapText="1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4" fillId="8" borderId="8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E6D5"/>
      <color rgb="FFF1FBD1"/>
      <color rgb="FFB2ECEB"/>
      <color rgb="FFE7E7FF"/>
      <color rgb="FFC9C9FF"/>
      <color rgb="FFCCFFFF"/>
      <color rgb="FFFFC8A3"/>
      <color rgb="FFCCCCFF"/>
      <color rgb="FF66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B48"/>
  <sheetViews>
    <sheetView topLeftCell="A7" zoomScale="70" zoomScaleNormal="70" workbookViewId="0">
      <selection activeCell="Z38" sqref="Z38:AB42"/>
    </sheetView>
  </sheetViews>
  <sheetFormatPr defaultRowHeight="15" x14ac:dyDescent="0.25"/>
  <cols>
    <col min="1" max="1" width="5.140625" customWidth="1"/>
    <col min="2" max="2" width="8.7109375" customWidth="1"/>
    <col min="3" max="3" width="13.42578125" customWidth="1"/>
    <col min="4" max="4" width="6.5703125" customWidth="1"/>
    <col min="5" max="5" width="12.7109375" customWidth="1"/>
    <col min="6" max="7" width="7" customWidth="1"/>
    <col min="8" max="18" width="7.85546875" customWidth="1"/>
    <col min="19" max="19" width="12.42578125" customWidth="1"/>
    <col min="20" max="20" width="9.5703125" customWidth="1"/>
    <col min="21" max="21" width="11.85546875" customWidth="1"/>
    <col min="22" max="22" width="9.5703125" customWidth="1"/>
    <col min="23" max="23" width="7.140625" customWidth="1"/>
    <col min="24" max="24" width="13.28515625" customWidth="1"/>
    <col min="25" max="25" width="12.140625" customWidth="1"/>
    <col min="26" max="27" width="6.5703125" customWidth="1"/>
    <col min="28" max="28" width="13.28515625" customWidth="1"/>
  </cols>
  <sheetData>
    <row r="2" spans="2:28" ht="15" customHeight="1" x14ac:dyDescent="0.25">
      <c r="B2" s="47" t="s">
        <v>0</v>
      </c>
      <c r="C2" s="50" t="s">
        <v>1</v>
      </c>
      <c r="D2" s="50" t="s">
        <v>4</v>
      </c>
      <c r="E2" s="50" t="s">
        <v>68</v>
      </c>
      <c r="F2" s="50" t="s">
        <v>63</v>
      </c>
      <c r="G2" s="50" t="s">
        <v>71</v>
      </c>
      <c r="H2" s="68" t="s">
        <v>2</v>
      </c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20"/>
      <c r="Z2" s="59" t="s">
        <v>36</v>
      </c>
      <c r="AA2" s="59" t="s">
        <v>37</v>
      </c>
      <c r="AB2" s="53" t="s">
        <v>43</v>
      </c>
    </row>
    <row r="3" spans="2:28" ht="15" customHeight="1" x14ac:dyDescent="0.25">
      <c r="B3" s="48"/>
      <c r="C3" s="51"/>
      <c r="D3" s="51"/>
      <c r="E3" s="51"/>
      <c r="F3" s="51"/>
      <c r="G3" s="51"/>
      <c r="H3" s="56" t="s">
        <v>12</v>
      </c>
      <c r="I3" s="56" t="s">
        <v>13</v>
      </c>
      <c r="J3" s="56" t="s">
        <v>20</v>
      </c>
      <c r="K3" s="56" t="s">
        <v>21</v>
      </c>
      <c r="L3" s="56" t="s">
        <v>22</v>
      </c>
      <c r="M3" s="56" t="s">
        <v>23</v>
      </c>
      <c r="N3" s="56" t="s">
        <v>24</v>
      </c>
      <c r="O3" s="56" t="s">
        <v>25</v>
      </c>
      <c r="P3" s="56" t="s">
        <v>29</v>
      </c>
      <c r="Q3" s="56" t="s">
        <v>30</v>
      </c>
      <c r="R3" s="56" t="s">
        <v>31</v>
      </c>
      <c r="S3" s="41" t="s">
        <v>32</v>
      </c>
      <c r="T3" s="42"/>
      <c r="U3" s="41" t="s">
        <v>45</v>
      </c>
      <c r="V3" s="42"/>
      <c r="W3" s="39" t="s">
        <v>33</v>
      </c>
      <c r="X3" s="39" t="s">
        <v>35</v>
      </c>
      <c r="Y3" s="39"/>
      <c r="Z3" s="59"/>
      <c r="AA3" s="59"/>
      <c r="AB3" s="54"/>
    </row>
    <row r="4" spans="2:28" ht="213.75" customHeight="1" x14ac:dyDescent="0.25">
      <c r="B4" s="48"/>
      <c r="C4" s="51"/>
      <c r="D4" s="51"/>
      <c r="E4" s="51"/>
      <c r="F4" s="51"/>
      <c r="G4" s="51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43"/>
      <c r="T4" s="44"/>
      <c r="U4" s="43"/>
      <c r="V4" s="44"/>
      <c r="W4" s="39"/>
      <c r="X4" s="39"/>
      <c r="Y4" s="39"/>
      <c r="Z4" s="59"/>
      <c r="AA4" s="59"/>
      <c r="AB4" s="54"/>
    </row>
    <row r="5" spans="2:28" ht="15" customHeight="1" x14ac:dyDescent="0.25">
      <c r="B5" s="48"/>
      <c r="C5" s="51"/>
      <c r="D5" s="51"/>
      <c r="E5" s="51"/>
      <c r="F5" s="51"/>
      <c r="G5" s="51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45"/>
      <c r="T5" s="46"/>
      <c r="U5" s="45"/>
      <c r="V5" s="46"/>
      <c r="W5" s="39"/>
      <c r="X5" s="39"/>
      <c r="Y5" s="39"/>
      <c r="Z5" s="59"/>
      <c r="AA5" s="59"/>
      <c r="AB5" s="54"/>
    </row>
    <row r="6" spans="2:28" ht="15" customHeight="1" x14ac:dyDescent="0.25">
      <c r="B6" s="48"/>
      <c r="C6" s="51"/>
      <c r="D6" s="51"/>
      <c r="E6" s="51"/>
      <c r="F6" s="51"/>
      <c r="G6" s="51"/>
      <c r="H6" s="40">
        <v>1</v>
      </c>
      <c r="I6" s="40" t="s">
        <v>14</v>
      </c>
      <c r="J6" s="40" t="s">
        <v>15</v>
      </c>
      <c r="K6" s="37" t="s">
        <v>16</v>
      </c>
      <c r="L6" s="37" t="s">
        <v>17</v>
      </c>
      <c r="M6" s="37" t="s">
        <v>18</v>
      </c>
      <c r="N6" s="37" t="s">
        <v>19</v>
      </c>
      <c r="O6" s="37" t="s">
        <v>8</v>
      </c>
      <c r="P6" s="37" t="s">
        <v>9</v>
      </c>
      <c r="Q6" s="37" t="s">
        <v>26</v>
      </c>
      <c r="R6" s="37" t="s">
        <v>10</v>
      </c>
      <c r="S6" s="40" t="s">
        <v>11</v>
      </c>
      <c r="T6" s="40"/>
      <c r="U6" s="40" t="s">
        <v>27</v>
      </c>
      <c r="V6" s="40"/>
      <c r="W6" s="40" t="s">
        <v>28</v>
      </c>
      <c r="X6" s="40" t="s">
        <v>34</v>
      </c>
      <c r="Y6" s="40"/>
      <c r="Z6" s="59"/>
      <c r="AA6" s="59"/>
      <c r="AB6" s="54"/>
    </row>
    <row r="7" spans="2:28" ht="29.25" customHeight="1" x14ac:dyDescent="0.25">
      <c r="B7" s="49"/>
      <c r="C7" s="52"/>
      <c r="D7" s="52"/>
      <c r="E7" s="52"/>
      <c r="F7" s="52"/>
      <c r="G7" s="52"/>
      <c r="H7" s="40"/>
      <c r="I7" s="40"/>
      <c r="J7" s="40"/>
      <c r="K7" s="38"/>
      <c r="L7" s="38"/>
      <c r="M7" s="38"/>
      <c r="N7" s="38"/>
      <c r="O7" s="38"/>
      <c r="P7" s="38"/>
      <c r="Q7" s="38"/>
      <c r="R7" s="38"/>
      <c r="S7" s="21" t="s">
        <v>38</v>
      </c>
      <c r="T7" s="21" t="s">
        <v>39</v>
      </c>
      <c r="U7" s="21" t="s">
        <v>40</v>
      </c>
      <c r="V7" s="21" t="s">
        <v>39</v>
      </c>
      <c r="W7" s="40"/>
      <c r="X7" s="21" t="s">
        <v>41</v>
      </c>
      <c r="Y7" s="21" t="s">
        <v>42</v>
      </c>
      <c r="Z7" s="59"/>
      <c r="AA7" s="59"/>
      <c r="AB7" s="55"/>
    </row>
    <row r="8" spans="2:28" ht="15.75" x14ac:dyDescent="0.25">
      <c r="B8" s="9">
        <v>1</v>
      </c>
      <c r="C8" s="36" t="s">
        <v>72</v>
      </c>
      <c r="D8" s="93">
        <v>608128</v>
      </c>
      <c r="E8" s="93" t="s">
        <v>242</v>
      </c>
      <c r="F8" s="93">
        <v>4</v>
      </c>
      <c r="G8" s="93">
        <v>2</v>
      </c>
      <c r="H8" s="93">
        <v>3</v>
      </c>
      <c r="I8" s="93">
        <v>1</v>
      </c>
      <c r="J8" s="93">
        <v>3</v>
      </c>
      <c r="K8" s="93">
        <v>1</v>
      </c>
      <c r="L8" s="93">
        <v>1</v>
      </c>
      <c r="M8" s="93">
        <v>0</v>
      </c>
      <c r="N8" s="93">
        <v>1</v>
      </c>
      <c r="O8" s="93">
        <v>2</v>
      </c>
      <c r="P8" s="93">
        <v>1</v>
      </c>
      <c r="Q8" s="93">
        <v>0</v>
      </c>
      <c r="R8" s="93">
        <v>0</v>
      </c>
      <c r="S8" s="93">
        <v>1</v>
      </c>
      <c r="T8" s="93">
        <v>1</v>
      </c>
      <c r="U8" s="93">
        <v>1</v>
      </c>
      <c r="V8" s="93">
        <v>1</v>
      </c>
      <c r="W8" s="93">
        <v>1</v>
      </c>
      <c r="X8" s="93">
        <v>2</v>
      </c>
      <c r="Y8" s="93">
        <v>0</v>
      </c>
      <c r="Z8" s="3">
        <f>SUM(H8:Y8)</f>
        <v>20</v>
      </c>
      <c r="AA8" s="3">
        <f>IF(Z8&gt;26,5,IF(Z8&gt;16,4,IF(Z8&gt;9,3,2)))</f>
        <v>4</v>
      </c>
      <c r="AB8" s="4" t="str">
        <f>IF(Z8&gt;26,"высокий",IF(Z8&gt;16,"средний",IF(Z8&gt;9,"низкий","критический")))</f>
        <v>средний</v>
      </c>
    </row>
    <row r="9" spans="2:28" x14ac:dyDescent="0.25">
      <c r="B9" s="9">
        <v>2</v>
      </c>
      <c r="C9" s="1" t="s">
        <v>73</v>
      </c>
      <c r="D9" s="93">
        <v>1</v>
      </c>
      <c r="E9" s="93" t="s">
        <v>242</v>
      </c>
      <c r="F9" s="93">
        <v>5</v>
      </c>
      <c r="G9" s="93">
        <v>1</v>
      </c>
      <c r="H9" s="93">
        <v>3</v>
      </c>
      <c r="I9" s="93">
        <v>1</v>
      </c>
      <c r="J9" s="93">
        <v>3</v>
      </c>
      <c r="K9" s="93">
        <v>1</v>
      </c>
      <c r="L9" s="93">
        <v>1</v>
      </c>
      <c r="M9" s="93">
        <v>1</v>
      </c>
      <c r="N9" s="93">
        <v>3</v>
      </c>
      <c r="O9" s="93">
        <v>2</v>
      </c>
      <c r="P9" s="93">
        <v>1</v>
      </c>
      <c r="Q9" s="93">
        <v>1</v>
      </c>
      <c r="R9" s="93">
        <v>2</v>
      </c>
      <c r="S9" s="93">
        <v>1</v>
      </c>
      <c r="T9" s="93">
        <v>2</v>
      </c>
      <c r="U9" s="93">
        <v>1</v>
      </c>
      <c r="V9" s="93">
        <v>2</v>
      </c>
      <c r="W9" s="93">
        <v>1</v>
      </c>
      <c r="X9" s="93">
        <v>2</v>
      </c>
      <c r="Y9" s="93">
        <v>0</v>
      </c>
      <c r="Z9" s="3">
        <f t="shared" ref="Z9:Z42" si="0">SUM(H9:Y9)</f>
        <v>28</v>
      </c>
      <c r="AA9" s="3">
        <f t="shared" ref="AA9:AA42" si="1">IF(Z9&gt;26,5,IF(Z9&gt;16,4,IF(Z9&gt;9,3,2)))</f>
        <v>5</v>
      </c>
      <c r="AB9" s="4" t="str">
        <f t="shared" ref="AB9:AB42" si="2">IF(Z9&gt;26,"высокий",IF(Z9&gt;16,"средний",IF(Z9&gt;9,"низкий","критический")))</f>
        <v>высокий</v>
      </c>
    </row>
    <row r="10" spans="2:28" x14ac:dyDescent="0.25">
      <c r="B10" s="9">
        <v>3</v>
      </c>
      <c r="C10" s="1" t="s">
        <v>74</v>
      </c>
      <c r="D10" s="93">
        <v>1</v>
      </c>
      <c r="E10" s="93" t="s">
        <v>242</v>
      </c>
      <c r="F10" s="93">
        <v>5</v>
      </c>
      <c r="G10" s="93">
        <v>4</v>
      </c>
      <c r="H10" s="93">
        <v>3</v>
      </c>
      <c r="I10" s="93">
        <v>1</v>
      </c>
      <c r="J10" s="93">
        <v>3</v>
      </c>
      <c r="K10" s="93">
        <v>2</v>
      </c>
      <c r="L10" s="93">
        <v>1</v>
      </c>
      <c r="M10" s="93">
        <v>1</v>
      </c>
      <c r="N10" s="93">
        <v>3</v>
      </c>
      <c r="O10" s="93">
        <v>2</v>
      </c>
      <c r="P10" s="93">
        <v>1</v>
      </c>
      <c r="Q10" s="93">
        <v>1</v>
      </c>
      <c r="R10" s="93">
        <v>0</v>
      </c>
      <c r="S10" s="93">
        <v>1</v>
      </c>
      <c r="T10" s="93">
        <v>2</v>
      </c>
      <c r="U10" s="93">
        <v>1</v>
      </c>
      <c r="V10" s="93">
        <v>1</v>
      </c>
      <c r="W10" s="93">
        <v>1</v>
      </c>
      <c r="X10" s="93">
        <v>2</v>
      </c>
      <c r="Y10" s="93">
        <v>1</v>
      </c>
      <c r="Z10" s="3">
        <f t="shared" si="0"/>
        <v>27</v>
      </c>
      <c r="AA10" s="3">
        <f t="shared" si="1"/>
        <v>5</v>
      </c>
      <c r="AB10" s="4" t="str">
        <f t="shared" si="2"/>
        <v>высокий</v>
      </c>
    </row>
    <row r="11" spans="2:28" x14ac:dyDescent="0.25">
      <c r="B11" s="9">
        <v>4</v>
      </c>
      <c r="C11" s="1" t="s">
        <v>75</v>
      </c>
      <c r="D11" s="93">
        <v>1</v>
      </c>
      <c r="E11" s="93" t="s">
        <v>242</v>
      </c>
      <c r="F11" s="93">
        <v>4</v>
      </c>
      <c r="G11" s="93">
        <v>1</v>
      </c>
      <c r="H11" s="93">
        <v>0</v>
      </c>
      <c r="I11" s="93">
        <v>1</v>
      </c>
      <c r="J11" s="93">
        <v>3</v>
      </c>
      <c r="K11" s="93">
        <v>1</v>
      </c>
      <c r="L11" s="93">
        <v>1</v>
      </c>
      <c r="M11" s="93">
        <v>1</v>
      </c>
      <c r="N11" s="93">
        <v>2</v>
      </c>
      <c r="O11" s="93">
        <v>2</v>
      </c>
      <c r="P11" s="93">
        <v>1</v>
      </c>
      <c r="Q11" s="94">
        <v>1</v>
      </c>
      <c r="R11" s="93">
        <v>2</v>
      </c>
      <c r="S11" s="93">
        <v>1</v>
      </c>
      <c r="T11" s="93">
        <v>1</v>
      </c>
      <c r="U11" s="93">
        <v>0</v>
      </c>
      <c r="V11" s="93">
        <v>0</v>
      </c>
      <c r="W11" s="93">
        <v>0</v>
      </c>
      <c r="X11" s="93">
        <v>1</v>
      </c>
      <c r="Y11" s="93">
        <v>1</v>
      </c>
      <c r="Z11" s="3">
        <f t="shared" si="0"/>
        <v>19</v>
      </c>
      <c r="AA11" s="3">
        <f t="shared" si="1"/>
        <v>4</v>
      </c>
      <c r="AB11" s="4" t="str">
        <f t="shared" si="2"/>
        <v>средний</v>
      </c>
    </row>
    <row r="12" spans="2:28" x14ac:dyDescent="0.25">
      <c r="B12" s="9">
        <v>5</v>
      </c>
      <c r="C12" s="1" t="s">
        <v>76</v>
      </c>
      <c r="D12" s="93">
        <v>1</v>
      </c>
      <c r="E12" s="93" t="s">
        <v>242</v>
      </c>
      <c r="F12" s="93">
        <v>5</v>
      </c>
      <c r="G12" s="93">
        <v>4</v>
      </c>
      <c r="H12" s="93">
        <v>3</v>
      </c>
      <c r="I12" s="93">
        <v>1</v>
      </c>
      <c r="J12" s="93">
        <v>3</v>
      </c>
      <c r="K12" s="93">
        <v>2</v>
      </c>
      <c r="L12" s="93">
        <v>1</v>
      </c>
      <c r="M12" s="93">
        <v>2</v>
      </c>
      <c r="N12" s="93">
        <v>3</v>
      </c>
      <c r="O12" s="93">
        <v>1</v>
      </c>
      <c r="P12" s="93">
        <v>1</v>
      </c>
      <c r="Q12" s="94">
        <v>1</v>
      </c>
      <c r="R12" s="93">
        <v>1</v>
      </c>
      <c r="S12" s="93">
        <v>1</v>
      </c>
      <c r="T12" s="93">
        <v>2</v>
      </c>
      <c r="U12" s="93">
        <v>1</v>
      </c>
      <c r="V12" s="93">
        <v>2</v>
      </c>
      <c r="W12" s="93">
        <v>1</v>
      </c>
      <c r="X12" s="93">
        <v>2</v>
      </c>
      <c r="Y12" s="93">
        <v>1</v>
      </c>
      <c r="Z12" s="3">
        <f t="shared" si="0"/>
        <v>29</v>
      </c>
      <c r="AA12" s="3">
        <f t="shared" si="1"/>
        <v>5</v>
      </c>
      <c r="AB12" s="4" t="str">
        <f t="shared" si="2"/>
        <v>высокий</v>
      </c>
    </row>
    <row r="13" spans="2:28" x14ac:dyDescent="0.25">
      <c r="B13" s="9">
        <v>6</v>
      </c>
      <c r="C13" s="1" t="s">
        <v>77</v>
      </c>
      <c r="D13" s="93">
        <v>1</v>
      </c>
      <c r="E13" s="93" t="s">
        <v>242</v>
      </c>
      <c r="F13" s="93">
        <v>4</v>
      </c>
      <c r="G13" s="93">
        <v>2</v>
      </c>
      <c r="H13" s="93">
        <v>3</v>
      </c>
      <c r="I13" s="93">
        <v>1</v>
      </c>
      <c r="J13" s="93">
        <v>3</v>
      </c>
      <c r="K13" s="93">
        <v>2</v>
      </c>
      <c r="L13" s="93">
        <v>1</v>
      </c>
      <c r="M13" s="93">
        <v>2</v>
      </c>
      <c r="N13" s="93">
        <v>3</v>
      </c>
      <c r="O13" s="93">
        <v>2</v>
      </c>
      <c r="P13" s="93">
        <v>1</v>
      </c>
      <c r="Q13" s="93">
        <v>0</v>
      </c>
      <c r="R13" s="93">
        <v>2</v>
      </c>
      <c r="S13" s="93">
        <v>1</v>
      </c>
      <c r="T13" s="93">
        <v>2</v>
      </c>
      <c r="U13" s="93">
        <v>1</v>
      </c>
      <c r="V13" s="93">
        <v>2</v>
      </c>
      <c r="W13" s="93">
        <v>1</v>
      </c>
      <c r="X13" s="93">
        <v>2</v>
      </c>
      <c r="Y13" s="93">
        <v>1</v>
      </c>
      <c r="Z13" s="3">
        <f t="shared" si="0"/>
        <v>30</v>
      </c>
      <c r="AA13" s="3">
        <f t="shared" si="1"/>
        <v>5</v>
      </c>
      <c r="AB13" s="4" t="str">
        <f t="shared" si="2"/>
        <v>высокий</v>
      </c>
    </row>
    <row r="14" spans="2:28" x14ac:dyDescent="0.25">
      <c r="B14" s="9">
        <v>7</v>
      </c>
      <c r="C14" s="1" t="s">
        <v>78</v>
      </c>
      <c r="D14" s="93">
        <v>1</v>
      </c>
      <c r="E14" s="93" t="s">
        <v>240</v>
      </c>
      <c r="F14" s="93">
        <v>5</v>
      </c>
      <c r="G14" s="93">
        <v>4</v>
      </c>
      <c r="H14" s="93">
        <v>3</v>
      </c>
      <c r="I14" s="93">
        <v>1</v>
      </c>
      <c r="J14" s="93">
        <v>2</v>
      </c>
      <c r="K14" s="93">
        <v>2</v>
      </c>
      <c r="L14" s="93">
        <v>1</v>
      </c>
      <c r="M14" s="93">
        <v>2</v>
      </c>
      <c r="N14" s="93">
        <v>2</v>
      </c>
      <c r="O14" s="93">
        <v>1</v>
      </c>
      <c r="P14" s="93">
        <v>1</v>
      </c>
      <c r="Q14" s="93">
        <v>1</v>
      </c>
      <c r="R14" s="93">
        <v>2</v>
      </c>
      <c r="S14" s="93">
        <v>0</v>
      </c>
      <c r="T14" s="93">
        <v>2</v>
      </c>
      <c r="U14" s="93">
        <v>1</v>
      </c>
      <c r="V14" s="93">
        <v>2</v>
      </c>
      <c r="W14" s="93">
        <v>1</v>
      </c>
      <c r="X14" s="93">
        <v>2</v>
      </c>
      <c r="Y14" s="93">
        <v>1</v>
      </c>
      <c r="Z14" s="3">
        <f t="shared" si="0"/>
        <v>27</v>
      </c>
      <c r="AA14" s="3">
        <f t="shared" si="1"/>
        <v>5</v>
      </c>
      <c r="AB14" s="4" t="str">
        <f t="shared" si="2"/>
        <v>высокий</v>
      </c>
    </row>
    <row r="15" spans="2:28" x14ac:dyDescent="0.25">
      <c r="B15" s="9">
        <v>8</v>
      </c>
      <c r="C15" s="1" t="s">
        <v>79</v>
      </c>
      <c r="D15" s="93">
        <v>1</v>
      </c>
      <c r="E15" s="93" t="s">
        <v>242</v>
      </c>
      <c r="F15" s="93">
        <v>4</v>
      </c>
      <c r="G15" s="93">
        <v>3</v>
      </c>
      <c r="H15" s="93">
        <v>3</v>
      </c>
      <c r="I15" s="93">
        <v>1</v>
      </c>
      <c r="J15" s="93">
        <v>3</v>
      </c>
      <c r="K15" s="93">
        <v>1</v>
      </c>
      <c r="L15" s="93">
        <v>1</v>
      </c>
      <c r="M15" s="93">
        <v>1</v>
      </c>
      <c r="N15" s="93">
        <v>3</v>
      </c>
      <c r="O15" s="93">
        <v>2</v>
      </c>
      <c r="P15" s="93">
        <v>1</v>
      </c>
      <c r="Q15" s="93">
        <v>1</v>
      </c>
      <c r="R15" s="93">
        <v>2</v>
      </c>
      <c r="S15" s="93">
        <v>1</v>
      </c>
      <c r="T15" s="93">
        <v>1</v>
      </c>
      <c r="U15" s="93">
        <v>1</v>
      </c>
      <c r="V15" s="93">
        <v>2</v>
      </c>
      <c r="W15" s="93">
        <v>1</v>
      </c>
      <c r="X15" s="93">
        <v>2</v>
      </c>
      <c r="Y15" s="93">
        <v>1</v>
      </c>
      <c r="Z15" s="3">
        <f t="shared" si="0"/>
        <v>28</v>
      </c>
      <c r="AA15" s="3">
        <f t="shared" si="1"/>
        <v>5</v>
      </c>
      <c r="AB15" s="4" t="str">
        <f t="shared" si="2"/>
        <v>высокий</v>
      </c>
    </row>
    <row r="16" spans="2:28" x14ac:dyDescent="0.25">
      <c r="B16" s="9">
        <v>9</v>
      </c>
      <c r="C16" s="1" t="s">
        <v>80</v>
      </c>
      <c r="D16" s="93">
        <v>1</v>
      </c>
      <c r="E16" s="93" t="s">
        <v>242</v>
      </c>
      <c r="F16" s="93">
        <v>5</v>
      </c>
      <c r="G16" s="93">
        <v>3</v>
      </c>
      <c r="H16" s="93">
        <v>3</v>
      </c>
      <c r="I16" s="93">
        <v>1</v>
      </c>
      <c r="J16" s="93">
        <v>0</v>
      </c>
      <c r="K16" s="93">
        <v>2</v>
      </c>
      <c r="L16" s="93">
        <v>1</v>
      </c>
      <c r="M16" s="93">
        <v>2</v>
      </c>
      <c r="N16" s="93">
        <v>3</v>
      </c>
      <c r="O16" s="93">
        <v>2</v>
      </c>
      <c r="P16" s="93">
        <v>1</v>
      </c>
      <c r="Q16" s="93">
        <v>1</v>
      </c>
      <c r="R16" s="93">
        <v>2</v>
      </c>
      <c r="S16" s="93">
        <v>1</v>
      </c>
      <c r="T16" s="93">
        <v>1</v>
      </c>
      <c r="U16" s="93">
        <v>1</v>
      </c>
      <c r="V16" s="93">
        <v>1</v>
      </c>
      <c r="W16" s="93">
        <v>1</v>
      </c>
      <c r="X16" s="93">
        <v>0</v>
      </c>
      <c r="Y16" s="93">
        <v>0</v>
      </c>
      <c r="Z16" s="3">
        <f t="shared" si="0"/>
        <v>23</v>
      </c>
      <c r="AA16" s="3">
        <f t="shared" si="1"/>
        <v>4</v>
      </c>
      <c r="AB16" s="4" t="str">
        <f t="shared" si="2"/>
        <v>средний</v>
      </c>
    </row>
    <row r="17" spans="2:28" x14ac:dyDescent="0.25">
      <c r="B17" s="9">
        <v>10</v>
      </c>
      <c r="C17" s="1" t="s">
        <v>81</v>
      </c>
      <c r="D17" s="93">
        <v>1</v>
      </c>
      <c r="E17" s="93" t="s">
        <v>243</v>
      </c>
      <c r="F17" s="93">
        <v>5</v>
      </c>
      <c r="G17" s="93">
        <v>4</v>
      </c>
      <c r="H17" s="93">
        <v>3</v>
      </c>
      <c r="I17" s="93">
        <v>1</v>
      </c>
      <c r="J17" s="93">
        <v>3</v>
      </c>
      <c r="K17" s="93">
        <v>2</v>
      </c>
      <c r="L17" s="93">
        <v>1</v>
      </c>
      <c r="M17" s="93">
        <v>2</v>
      </c>
      <c r="N17" s="93">
        <v>3</v>
      </c>
      <c r="O17" s="93">
        <v>2</v>
      </c>
      <c r="P17" s="93">
        <v>1</v>
      </c>
      <c r="Q17" s="93">
        <v>1</v>
      </c>
      <c r="R17" s="93">
        <v>0</v>
      </c>
      <c r="S17" s="93">
        <v>1</v>
      </c>
      <c r="T17" s="93">
        <v>2</v>
      </c>
      <c r="U17" s="93">
        <v>1</v>
      </c>
      <c r="V17" s="93">
        <v>2</v>
      </c>
      <c r="W17" s="93">
        <v>1</v>
      </c>
      <c r="X17" s="93">
        <v>1</v>
      </c>
      <c r="Y17" s="93">
        <v>0</v>
      </c>
      <c r="Z17" s="3">
        <f t="shared" si="0"/>
        <v>27</v>
      </c>
      <c r="AA17" s="3">
        <f t="shared" si="1"/>
        <v>5</v>
      </c>
      <c r="AB17" s="4" t="str">
        <f t="shared" si="2"/>
        <v>высокий</v>
      </c>
    </row>
    <row r="18" spans="2:28" x14ac:dyDescent="0.25">
      <c r="B18" s="9">
        <v>11</v>
      </c>
      <c r="C18" s="1" t="s">
        <v>82</v>
      </c>
      <c r="D18" s="93">
        <v>1</v>
      </c>
      <c r="E18" s="93" t="s">
        <v>242</v>
      </c>
      <c r="F18" s="93">
        <v>4</v>
      </c>
      <c r="G18" s="93">
        <v>3</v>
      </c>
      <c r="H18" s="93">
        <v>3</v>
      </c>
      <c r="I18" s="93">
        <v>1</v>
      </c>
      <c r="J18" s="93">
        <v>1</v>
      </c>
      <c r="K18" s="93">
        <v>1</v>
      </c>
      <c r="L18" s="93">
        <v>1</v>
      </c>
      <c r="M18" s="93">
        <v>2</v>
      </c>
      <c r="N18" s="93">
        <v>3</v>
      </c>
      <c r="O18" s="93">
        <v>2</v>
      </c>
      <c r="P18" s="93">
        <v>1</v>
      </c>
      <c r="Q18" s="93">
        <v>1</v>
      </c>
      <c r="R18" s="93">
        <v>2</v>
      </c>
      <c r="S18" s="93">
        <v>1</v>
      </c>
      <c r="T18" s="93">
        <v>1</v>
      </c>
      <c r="U18" s="93">
        <v>1</v>
      </c>
      <c r="V18" s="93">
        <v>2</v>
      </c>
      <c r="W18" s="93">
        <v>1</v>
      </c>
      <c r="X18" s="93">
        <v>0</v>
      </c>
      <c r="Y18" s="93">
        <v>0</v>
      </c>
      <c r="Z18" s="3">
        <f t="shared" si="0"/>
        <v>24</v>
      </c>
      <c r="AA18" s="3">
        <f t="shared" si="1"/>
        <v>4</v>
      </c>
      <c r="AB18" s="4" t="str">
        <f t="shared" si="2"/>
        <v>средний</v>
      </c>
    </row>
    <row r="19" spans="2:28" x14ac:dyDescent="0.25">
      <c r="B19" s="9">
        <v>12</v>
      </c>
      <c r="C19" s="1" t="s">
        <v>83</v>
      </c>
      <c r="D19" s="93">
        <v>1</v>
      </c>
      <c r="E19" s="93" t="s">
        <v>242</v>
      </c>
      <c r="F19" s="93">
        <v>5</v>
      </c>
      <c r="G19" s="93">
        <v>3</v>
      </c>
      <c r="H19" s="93">
        <v>3</v>
      </c>
      <c r="I19" s="93">
        <v>1</v>
      </c>
      <c r="J19" s="93">
        <v>3</v>
      </c>
      <c r="K19" s="93">
        <v>2</v>
      </c>
      <c r="L19" s="93">
        <v>1</v>
      </c>
      <c r="M19" s="93">
        <v>2</v>
      </c>
      <c r="N19" s="93">
        <v>3</v>
      </c>
      <c r="O19" s="93">
        <v>2</v>
      </c>
      <c r="P19" s="93">
        <v>1</v>
      </c>
      <c r="Q19" s="93">
        <v>1</v>
      </c>
      <c r="R19" s="93">
        <v>0</v>
      </c>
      <c r="S19" s="93">
        <v>1</v>
      </c>
      <c r="T19" s="93">
        <v>1</v>
      </c>
      <c r="U19" s="93">
        <v>1</v>
      </c>
      <c r="V19" s="93">
        <v>1</v>
      </c>
      <c r="W19" s="93">
        <v>1</v>
      </c>
      <c r="X19" s="93">
        <v>2</v>
      </c>
      <c r="Y19" s="93">
        <v>1</v>
      </c>
      <c r="Z19" s="3">
        <f t="shared" si="0"/>
        <v>27</v>
      </c>
      <c r="AA19" s="3">
        <f t="shared" si="1"/>
        <v>5</v>
      </c>
      <c r="AB19" s="4" t="str">
        <f t="shared" si="2"/>
        <v>высокий</v>
      </c>
    </row>
    <row r="20" spans="2:28" x14ac:dyDescent="0.25">
      <c r="B20" s="9">
        <v>13</v>
      </c>
      <c r="C20" s="1" t="s">
        <v>84</v>
      </c>
      <c r="D20" s="93">
        <v>1</v>
      </c>
      <c r="E20" s="93" t="s">
        <v>242</v>
      </c>
      <c r="F20" s="93">
        <v>4</v>
      </c>
      <c r="G20" s="93">
        <v>1</v>
      </c>
      <c r="H20" s="93">
        <v>3</v>
      </c>
      <c r="I20" s="93">
        <v>1</v>
      </c>
      <c r="J20" s="93">
        <v>3</v>
      </c>
      <c r="K20" s="93">
        <v>2</v>
      </c>
      <c r="L20" s="93">
        <v>1</v>
      </c>
      <c r="M20" s="93">
        <v>2</v>
      </c>
      <c r="N20" s="93">
        <v>3</v>
      </c>
      <c r="O20" s="93">
        <v>2</v>
      </c>
      <c r="P20" s="93">
        <v>1</v>
      </c>
      <c r="Q20" s="93">
        <v>1</v>
      </c>
      <c r="R20" s="93">
        <v>2</v>
      </c>
      <c r="S20" s="93">
        <v>1</v>
      </c>
      <c r="T20" s="93">
        <v>2</v>
      </c>
      <c r="U20" s="93">
        <v>1</v>
      </c>
      <c r="V20" s="93">
        <v>1</v>
      </c>
      <c r="W20" s="93">
        <v>1</v>
      </c>
      <c r="X20" s="93">
        <v>2</v>
      </c>
      <c r="Y20" s="93">
        <v>0</v>
      </c>
      <c r="Z20" s="3">
        <f t="shared" si="0"/>
        <v>29</v>
      </c>
      <c r="AA20" s="3">
        <f t="shared" si="1"/>
        <v>5</v>
      </c>
      <c r="AB20" s="4" t="str">
        <f t="shared" si="2"/>
        <v>высокий</v>
      </c>
    </row>
    <row r="21" spans="2:28" x14ac:dyDescent="0.25">
      <c r="B21" s="9">
        <v>14</v>
      </c>
      <c r="C21" s="1" t="s">
        <v>85</v>
      </c>
      <c r="D21" s="93">
        <v>1</v>
      </c>
      <c r="E21" s="93" t="s">
        <v>242</v>
      </c>
      <c r="F21" s="93">
        <v>4</v>
      </c>
      <c r="G21" s="93">
        <v>4</v>
      </c>
      <c r="H21" s="93">
        <v>3</v>
      </c>
      <c r="I21" s="93">
        <v>1</v>
      </c>
      <c r="J21" s="93">
        <v>3</v>
      </c>
      <c r="K21" s="93">
        <v>2</v>
      </c>
      <c r="L21" s="93">
        <v>1</v>
      </c>
      <c r="M21" s="93">
        <v>2</v>
      </c>
      <c r="N21" s="93">
        <v>3</v>
      </c>
      <c r="O21" s="93">
        <v>1</v>
      </c>
      <c r="P21" s="93">
        <v>1</v>
      </c>
      <c r="Q21" s="93">
        <v>0</v>
      </c>
      <c r="R21" s="93">
        <v>1</v>
      </c>
      <c r="S21" s="93">
        <v>1</v>
      </c>
      <c r="T21" s="93">
        <v>2</v>
      </c>
      <c r="U21" s="93">
        <v>1</v>
      </c>
      <c r="V21" s="93">
        <v>2</v>
      </c>
      <c r="W21" s="93">
        <v>1</v>
      </c>
      <c r="X21" s="93">
        <v>2</v>
      </c>
      <c r="Y21" s="93">
        <v>1</v>
      </c>
      <c r="Z21" s="3">
        <f t="shared" si="0"/>
        <v>28</v>
      </c>
      <c r="AA21" s="3">
        <f t="shared" si="1"/>
        <v>5</v>
      </c>
      <c r="AB21" s="4" t="str">
        <f t="shared" si="2"/>
        <v>высокий</v>
      </c>
    </row>
    <row r="22" spans="2:28" x14ac:dyDescent="0.25">
      <c r="B22" s="9">
        <v>15</v>
      </c>
      <c r="C22" s="1" t="s">
        <v>86</v>
      </c>
      <c r="D22" s="93">
        <v>1</v>
      </c>
      <c r="E22" s="93" t="s">
        <v>242</v>
      </c>
      <c r="F22" s="93">
        <v>4</v>
      </c>
      <c r="G22" s="93">
        <v>1</v>
      </c>
      <c r="H22" s="93">
        <v>3</v>
      </c>
      <c r="I22" s="93">
        <v>1</v>
      </c>
      <c r="J22" s="93">
        <v>3</v>
      </c>
      <c r="K22" s="93">
        <v>2</v>
      </c>
      <c r="L22" s="93">
        <v>1</v>
      </c>
      <c r="M22" s="93">
        <v>2</v>
      </c>
      <c r="N22" s="93">
        <v>2</v>
      </c>
      <c r="O22" s="93">
        <v>1</v>
      </c>
      <c r="P22" s="93">
        <v>1</v>
      </c>
      <c r="Q22" s="93">
        <v>1</v>
      </c>
      <c r="R22" s="93">
        <v>2</v>
      </c>
      <c r="S22" s="93">
        <v>1</v>
      </c>
      <c r="T22" s="93">
        <v>1</v>
      </c>
      <c r="U22" s="93">
        <v>1</v>
      </c>
      <c r="V22" s="93">
        <v>1</v>
      </c>
      <c r="W22" s="93">
        <v>1</v>
      </c>
      <c r="X22" s="93">
        <v>2</v>
      </c>
      <c r="Y22" s="93">
        <v>0</v>
      </c>
      <c r="Z22" s="3">
        <f t="shared" si="0"/>
        <v>26</v>
      </c>
      <c r="AA22" s="3">
        <f t="shared" si="1"/>
        <v>4</v>
      </c>
      <c r="AB22" s="4" t="str">
        <f t="shared" si="2"/>
        <v>средний</v>
      </c>
    </row>
    <row r="23" spans="2:28" x14ac:dyDescent="0.25">
      <c r="B23" s="9">
        <v>16</v>
      </c>
      <c r="C23" s="1" t="s">
        <v>87</v>
      </c>
      <c r="D23" s="93">
        <v>1</v>
      </c>
      <c r="E23" s="93" t="s">
        <v>242</v>
      </c>
      <c r="F23" s="93">
        <v>5</v>
      </c>
      <c r="G23" s="93">
        <v>2</v>
      </c>
      <c r="H23" s="93">
        <v>3</v>
      </c>
      <c r="I23" s="93">
        <v>1</v>
      </c>
      <c r="J23" s="93">
        <v>3</v>
      </c>
      <c r="K23" s="93">
        <v>2</v>
      </c>
      <c r="L23" s="93">
        <v>1</v>
      </c>
      <c r="M23" s="93">
        <v>1</v>
      </c>
      <c r="N23" s="93">
        <v>3</v>
      </c>
      <c r="O23" s="93">
        <v>2</v>
      </c>
      <c r="P23" s="93">
        <v>1</v>
      </c>
      <c r="Q23" s="93">
        <v>0</v>
      </c>
      <c r="R23" s="93">
        <v>2</v>
      </c>
      <c r="S23" s="93">
        <v>1</v>
      </c>
      <c r="T23" s="93">
        <v>1</v>
      </c>
      <c r="U23" s="93">
        <v>1</v>
      </c>
      <c r="V23" s="93">
        <v>2</v>
      </c>
      <c r="W23" s="93">
        <v>1</v>
      </c>
      <c r="X23" s="93">
        <v>2</v>
      </c>
      <c r="Y23" s="93">
        <v>1</v>
      </c>
      <c r="Z23" s="3">
        <f t="shared" si="0"/>
        <v>28</v>
      </c>
      <c r="AA23" s="3">
        <f t="shared" si="1"/>
        <v>5</v>
      </c>
      <c r="AB23" s="4" t="str">
        <f t="shared" si="2"/>
        <v>высокий</v>
      </c>
    </row>
    <row r="24" spans="2:28" x14ac:dyDescent="0.25">
      <c r="B24" s="9">
        <v>17</v>
      </c>
      <c r="C24" s="1" t="s">
        <v>88</v>
      </c>
      <c r="D24" s="93">
        <v>1</v>
      </c>
      <c r="E24" s="93" t="s">
        <v>238</v>
      </c>
      <c r="F24" s="93">
        <v>5</v>
      </c>
      <c r="G24" s="93">
        <v>2</v>
      </c>
      <c r="H24" s="93">
        <v>3</v>
      </c>
      <c r="I24" s="93">
        <v>1</v>
      </c>
      <c r="J24" s="93">
        <v>3</v>
      </c>
      <c r="K24" s="93">
        <v>1</v>
      </c>
      <c r="L24" s="93">
        <v>1</v>
      </c>
      <c r="M24" s="93">
        <v>0</v>
      </c>
      <c r="N24" s="93">
        <v>3</v>
      </c>
      <c r="O24" s="93">
        <v>1</v>
      </c>
      <c r="P24" s="93">
        <v>1</v>
      </c>
      <c r="Q24" s="93">
        <v>0</v>
      </c>
      <c r="R24" s="93">
        <v>2</v>
      </c>
      <c r="S24" s="93">
        <v>1</v>
      </c>
      <c r="T24" s="93">
        <v>1</v>
      </c>
      <c r="U24" s="93">
        <v>1</v>
      </c>
      <c r="V24" s="93">
        <v>1</v>
      </c>
      <c r="W24" s="93">
        <v>0</v>
      </c>
      <c r="X24" s="93">
        <v>1</v>
      </c>
      <c r="Y24" s="93">
        <v>0</v>
      </c>
      <c r="Z24" s="3">
        <f t="shared" si="0"/>
        <v>21</v>
      </c>
      <c r="AA24" s="3">
        <f t="shared" si="1"/>
        <v>4</v>
      </c>
      <c r="AB24" s="4" t="str">
        <f t="shared" si="2"/>
        <v>средний</v>
      </c>
    </row>
    <row r="25" spans="2:28" x14ac:dyDescent="0.25">
      <c r="B25" s="9">
        <v>18</v>
      </c>
      <c r="C25" s="1" t="s">
        <v>89</v>
      </c>
      <c r="D25" s="93">
        <v>1</v>
      </c>
      <c r="E25" s="93" t="s">
        <v>243</v>
      </c>
      <c r="F25" s="93">
        <v>5</v>
      </c>
      <c r="G25" s="93">
        <v>3</v>
      </c>
      <c r="H25" s="93">
        <v>3</v>
      </c>
      <c r="I25" s="93">
        <v>1</v>
      </c>
      <c r="J25" s="93">
        <v>3</v>
      </c>
      <c r="K25" s="93">
        <v>2</v>
      </c>
      <c r="L25" s="93">
        <v>1</v>
      </c>
      <c r="M25" s="93">
        <v>1</v>
      </c>
      <c r="N25" s="93">
        <v>2</v>
      </c>
      <c r="O25" s="93">
        <v>2</v>
      </c>
      <c r="P25" s="93">
        <v>1</v>
      </c>
      <c r="Q25" s="93">
        <v>1</v>
      </c>
      <c r="R25" s="93">
        <v>2</v>
      </c>
      <c r="S25" s="93">
        <v>1</v>
      </c>
      <c r="T25" s="93">
        <v>1</v>
      </c>
      <c r="U25" s="93">
        <v>1</v>
      </c>
      <c r="V25" s="93">
        <v>2</v>
      </c>
      <c r="W25" s="93">
        <v>0</v>
      </c>
      <c r="X25" s="93">
        <v>2</v>
      </c>
      <c r="Y25" s="93">
        <v>1</v>
      </c>
      <c r="Z25" s="3">
        <f t="shared" si="0"/>
        <v>27</v>
      </c>
      <c r="AA25" s="3">
        <f t="shared" si="1"/>
        <v>5</v>
      </c>
      <c r="AB25" s="4" t="str">
        <f t="shared" si="2"/>
        <v>высокий</v>
      </c>
    </row>
    <row r="26" spans="2:28" x14ac:dyDescent="0.25">
      <c r="B26" s="9">
        <v>19</v>
      </c>
      <c r="C26" s="1" t="s">
        <v>90</v>
      </c>
      <c r="D26" s="93">
        <v>1</v>
      </c>
      <c r="E26" s="93" t="s">
        <v>242</v>
      </c>
      <c r="F26" s="93">
        <v>4</v>
      </c>
      <c r="G26" s="93">
        <v>4</v>
      </c>
      <c r="H26" s="93">
        <v>3</v>
      </c>
      <c r="I26" s="93">
        <v>1</v>
      </c>
      <c r="J26" s="93">
        <v>2</v>
      </c>
      <c r="K26" s="93">
        <v>1</v>
      </c>
      <c r="L26" s="93">
        <v>1</v>
      </c>
      <c r="M26" s="93">
        <v>1</v>
      </c>
      <c r="N26" s="93">
        <v>3</v>
      </c>
      <c r="O26" s="93">
        <v>2</v>
      </c>
      <c r="P26" s="93">
        <v>1</v>
      </c>
      <c r="Q26" s="93">
        <v>1</v>
      </c>
      <c r="R26" s="93">
        <v>2</v>
      </c>
      <c r="S26" s="93">
        <v>1</v>
      </c>
      <c r="T26" s="93">
        <v>2</v>
      </c>
      <c r="U26" s="93">
        <v>1</v>
      </c>
      <c r="V26" s="93">
        <v>2</v>
      </c>
      <c r="W26" s="93">
        <v>1</v>
      </c>
      <c r="X26" s="93">
        <v>2</v>
      </c>
      <c r="Y26" s="93">
        <v>0</v>
      </c>
      <c r="Z26" s="3">
        <f t="shared" si="0"/>
        <v>27</v>
      </c>
      <c r="AA26" s="3">
        <f t="shared" si="1"/>
        <v>5</v>
      </c>
      <c r="AB26" s="4" t="str">
        <f t="shared" si="2"/>
        <v>высокий</v>
      </c>
    </row>
    <row r="27" spans="2:28" x14ac:dyDescent="0.25">
      <c r="B27" s="9">
        <v>20</v>
      </c>
      <c r="C27" s="1" t="s">
        <v>91</v>
      </c>
      <c r="D27" s="93">
        <v>1</v>
      </c>
      <c r="E27" s="93" t="s">
        <v>242</v>
      </c>
      <c r="F27" s="93">
        <v>5</v>
      </c>
      <c r="G27" s="93">
        <v>2</v>
      </c>
      <c r="H27" s="93">
        <v>3</v>
      </c>
      <c r="I27" s="93">
        <v>1</v>
      </c>
      <c r="J27" s="93">
        <v>3</v>
      </c>
      <c r="K27" s="93">
        <v>1</v>
      </c>
      <c r="L27" s="93">
        <v>1</v>
      </c>
      <c r="M27" s="93">
        <v>1</v>
      </c>
      <c r="N27" s="93">
        <v>2</v>
      </c>
      <c r="O27" s="93">
        <v>2</v>
      </c>
      <c r="P27" s="93">
        <v>1</v>
      </c>
      <c r="Q27" s="93">
        <v>1</v>
      </c>
      <c r="R27" s="93">
        <v>2</v>
      </c>
      <c r="S27" s="93">
        <v>1</v>
      </c>
      <c r="T27" s="93">
        <v>1</v>
      </c>
      <c r="U27" s="93">
        <v>1</v>
      </c>
      <c r="V27" s="93">
        <v>2</v>
      </c>
      <c r="W27" s="93">
        <v>1</v>
      </c>
      <c r="X27" s="93">
        <v>1</v>
      </c>
      <c r="Y27" s="93">
        <v>1</v>
      </c>
      <c r="Z27" s="3">
        <f t="shared" si="0"/>
        <v>26</v>
      </c>
      <c r="AA27" s="3">
        <f t="shared" si="1"/>
        <v>4</v>
      </c>
      <c r="AB27" s="4" t="str">
        <f t="shared" si="2"/>
        <v>средний</v>
      </c>
    </row>
    <row r="28" spans="2:28" x14ac:dyDescent="0.25">
      <c r="B28" s="9">
        <v>21</v>
      </c>
      <c r="C28" s="1" t="s">
        <v>92</v>
      </c>
      <c r="D28" s="93">
        <v>1</v>
      </c>
      <c r="E28" s="93" t="s">
        <v>242</v>
      </c>
      <c r="F28" s="93">
        <v>4</v>
      </c>
      <c r="G28" s="93">
        <v>1</v>
      </c>
      <c r="H28" s="93">
        <v>3</v>
      </c>
      <c r="I28" s="93">
        <v>1</v>
      </c>
      <c r="J28" s="93">
        <v>3</v>
      </c>
      <c r="K28" s="93">
        <v>2</v>
      </c>
      <c r="L28" s="93">
        <v>1</v>
      </c>
      <c r="M28" s="93">
        <v>1</v>
      </c>
      <c r="N28" s="93">
        <v>3</v>
      </c>
      <c r="O28" s="93">
        <v>2</v>
      </c>
      <c r="P28" s="93">
        <v>1</v>
      </c>
      <c r="Q28" s="93">
        <v>1</v>
      </c>
      <c r="R28" s="93">
        <v>0</v>
      </c>
      <c r="S28" s="93">
        <v>1</v>
      </c>
      <c r="T28" s="93">
        <v>2</v>
      </c>
      <c r="U28" s="93">
        <v>1</v>
      </c>
      <c r="V28" s="93">
        <v>1</v>
      </c>
      <c r="W28" s="93">
        <v>1</v>
      </c>
      <c r="X28" s="93">
        <v>2</v>
      </c>
      <c r="Y28" s="93">
        <v>0</v>
      </c>
      <c r="Z28" s="3">
        <f t="shared" si="0"/>
        <v>26</v>
      </c>
      <c r="AA28" s="3">
        <f t="shared" si="1"/>
        <v>4</v>
      </c>
      <c r="AB28" s="4" t="str">
        <f t="shared" si="2"/>
        <v>средний</v>
      </c>
    </row>
    <row r="29" spans="2:28" x14ac:dyDescent="0.25">
      <c r="B29" s="9">
        <v>22</v>
      </c>
      <c r="C29" s="1" t="s">
        <v>93</v>
      </c>
      <c r="D29" s="93">
        <v>1</v>
      </c>
      <c r="E29" s="93" t="s">
        <v>242</v>
      </c>
      <c r="F29" s="93">
        <v>5</v>
      </c>
      <c r="G29" s="93">
        <v>1</v>
      </c>
      <c r="H29" s="93">
        <v>3</v>
      </c>
      <c r="I29" s="93">
        <v>1</v>
      </c>
      <c r="J29" s="93">
        <v>3</v>
      </c>
      <c r="K29" s="93">
        <v>2</v>
      </c>
      <c r="L29" s="93">
        <v>1</v>
      </c>
      <c r="M29" s="93">
        <v>1</v>
      </c>
      <c r="N29" s="93">
        <v>3</v>
      </c>
      <c r="O29" s="93">
        <v>1</v>
      </c>
      <c r="P29" s="93">
        <v>1</v>
      </c>
      <c r="Q29" s="93">
        <v>0</v>
      </c>
      <c r="R29" s="93">
        <v>2</v>
      </c>
      <c r="S29" s="93">
        <v>1</v>
      </c>
      <c r="T29" s="93">
        <v>2</v>
      </c>
      <c r="U29" s="93">
        <v>1</v>
      </c>
      <c r="V29" s="93">
        <v>2</v>
      </c>
      <c r="W29" s="93">
        <v>1</v>
      </c>
      <c r="X29" s="93">
        <v>2</v>
      </c>
      <c r="Y29" s="93">
        <v>1</v>
      </c>
      <c r="Z29" s="3">
        <f t="shared" si="0"/>
        <v>28</v>
      </c>
      <c r="AA29" s="3">
        <f t="shared" si="1"/>
        <v>5</v>
      </c>
      <c r="AB29" s="4" t="str">
        <f t="shared" si="2"/>
        <v>высокий</v>
      </c>
    </row>
    <row r="30" spans="2:28" x14ac:dyDescent="0.25">
      <c r="B30" s="9">
        <v>23</v>
      </c>
      <c r="C30" s="1" t="s">
        <v>94</v>
      </c>
      <c r="D30" s="93">
        <v>1</v>
      </c>
      <c r="E30" s="93" t="s">
        <v>242</v>
      </c>
      <c r="F30" s="93">
        <v>4</v>
      </c>
      <c r="G30" s="93">
        <v>2</v>
      </c>
      <c r="H30" s="93">
        <v>3</v>
      </c>
      <c r="I30" s="93">
        <v>1</v>
      </c>
      <c r="J30" s="93">
        <v>3</v>
      </c>
      <c r="K30" s="93">
        <v>2</v>
      </c>
      <c r="L30" s="93">
        <v>1</v>
      </c>
      <c r="M30" s="93">
        <v>2</v>
      </c>
      <c r="N30" s="93">
        <v>2</v>
      </c>
      <c r="O30" s="93">
        <v>2</v>
      </c>
      <c r="P30" s="93">
        <v>1</v>
      </c>
      <c r="Q30" s="93">
        <v>0</v>
      </c>
      <c r="R30" s="93">
        <v>2</v>
      </c>
      <c r="S30" s="93">
        <v>1</v>
      </c>
      <c r="T30" s="93">
        <v>1</v>
      </c>
      <c r="U30" s="93">
        <v>1</v>
      </c>
      <c r="V30" s="93">
        <v>1</v>
      </c>
      <c r="W30" s="93">
        <v>1</v>
      </c>
      <c r="X30" s="93">
        <v>1</v>
      </c>
      <c r="Y30" s="93">
        <v>0</v>
      </c>
      <c r="Z30" s="3">
        <f t="shared" si="0"/>
        <v>25</v>
      </c>
      <c r="AA30" s="3">
        <f t="shared" si="1"/>
        <v>4</v>
      </c>
      <c r="AB30" s="4" t="str">
        <f t="shared" si="2"/>
        <v>средний</v>
      </c>
    </row>
    <row r="31" spans="2:28" x14ac:dyDescent="0.25">
      <c r="B31" s="9">
        <v>24</v>
      </c>
      <c r="C31" s="1" t="s">
        <v>95</v>
      </c>
      <c r="D31" s="93">
        <v>1</v>
      </c>
      <c r="E31" s="93" t="s">
        <v>242</v>
      </c>
      <c r="F31" s="93">
        <v>4</v>
      </c>
      <c r="G31" s="93">
        <v>3</v>
      </c>
      <c r="H31" s="93">
        <v>0</v>
      </c>
      <c r="I31" s="93">
        <v>1</v>
      </c>
      <c r="J31" s="93">
        <v>1</v>
      </c>
      <c r="K31" s="93">
        <v>2</v>
      </c>
      <c r="L31" s="93">
        <v>1</v>
      </c>
      <c r="M31" s="93">
        <v>1</v>
      </c>
      <c r="N31" s="93">
        <v>3</v>
      </c>
      <c r="O31" s="93">
        <v>1</v>
      </c>
      <c r="P31" s="93">
        <v>1</v>
      </c>
      <c r="Q31" s="93">
        <v>1</v>
      </c>
      <c r="R31" s="93">
        <v>2</v>
      </c>
      <c r="S31" s="93">
        <v>1</v>
      </c>
      <c r="T31" s="93">
        <v>1</v>
      </c>
      <c r="U31" s="93">
        <v>1</v>
      </c>
      <c r="V31" s="93">
        <v>2</v>
      </c>
      <c r="W31" s="93">
        <v>1</v>
      </c>
      <c r="X31" s="93">
        <v>1</v>
      </c>
      <c r="Y31" s="93">
        <v>0</v>
      </c>
      <c r="Z31" s="3">
        <f t="shared" si="0"/>
        <v>21</v>
      </c>
      <c r="AA31" s="3">
        <f t="shared" si="1"/>
        <v>4</v>
      </c>
      <c r="AB31" s="4" t="str">
        <f t="shared" si="2"/>
        <v>средний</v>
      </c>
    </row>
    <row r="32" spans="2:28" x14ac:dyDescent="0.25">
      <c r="B32" s="9">
        <v>25</v>
      </c>
      <c r="C32" s="1" t="s">
        <v>96</v>
      </c>
      <c r="D32" s="93">
        <v>1</v>
      </c>
      <c r="E32" s="93" t="s">
        <v>242</v>
      </c>
      <c r="F32" s="93">
        <v>4</v>
      </c>
      <c r="G32" s="93">
        <v>2</v>
      </c>
      <c r="H32" s="93">
        <v>3</v>
      </c>
      <c r="I32" s="93">
        <v>1</v>
      </c>
      <c r="J32" s="93">
        <v>3</v>
      </c>
      <c r="K32" s="93">
        <v>2</v>
      </c>
      <c r="L32" s="93">
        <v>1</v>
      </c>
      <c r="M32" s="93">
        <v>1</v>
      </c>
      <c r="N32" s="93">
        <v>3</v>
      </c>
      <c r="O32" s="93">
        <v>2</v>
      </c>
      <c r="P32" s="93">
        <v>0</v>
      </c>
      <c r="Q32" s="93">
        <v>0</v>
      </c>
      <c r="R32" s="93">
        <v>2</v>
      </c>
      <c r="S32" s="93">
        <v>1</v>
      </c>
      <c r="T32" s="93">
        <v>1</v>
      </c>
      <c r="U32" s="93">
        <v>1</v>
      </c>
      <c r="V32" s="93">
        <v>1</v>
      </c>
      <c r="W32" s="93">
        <v>0</v>
      </c>
      <c r="X32" s="93">
        <v>1</v>
      </c>
      <c r="Y32" s="93">
        <v>0</v>
      </c>
      <c r="Z32" s="3">
        <f t="shared" si="0"/>
        <v>23</v>
      </c>
      <c r="AA32" s="3">
        <f t="shared" si="1"/>
        <v>4</v>
      </c>
      <c r="AB32" s="4" t="str">
        <f t="shared" si="2"/>
        <v>средний</v>
      </c>
    </row>
    <row r="33" spans="2:28" x14ac:dyDescent="0.25">
      <c r="B33" s="9">
        <v>26</v>
      </c>
      <c r="C33" s="1" t="s">
        <v>97</v>
      </c>
      <c r="D33" s="93">
        <v>1</v>
      </c>
      <c r="E33" s="93" t="s">
        <v>242</v>
      </c>
      <c r="F33" s="93">
        <v>5</v>
      </c>
      <c r="G33" s="93">
        <v>1</v>
      </c>
      <c r="H33" s="93">
        <v>3</v>
      </c>
      <c r="I33" s="93">
        <v>1</v>
      </c>
      <c r="J33" s="93">
        <v>3</v>
      </c>
      <c r="K33" s="93">
        <v>2</v>
      </c>
      <c r="L33" s="93">
        <v>1</v>
      </c>
      <c r="M33" s="93">
        <v>2</v>
      </c>
      <c r="N33" s="93">
        <v>2</v>
      </c>
      <c r="O33" s="93">
        <v>2</v>
      </c>
      <c r="P33" s="93">
        <v>1</v>
      </c>
      <c r="Q33" s="93">
        <v>1</v>
      </c>
      <c r="R33" s="93">
        <v>2</v>
      </c>
      <c r="S33" s="93">
        <v>1</v>
      </c>
      <c r="T33" s="93">
        <v>1</v>
      </c>
      <c r="U33" s="93">
        <v>1</v>
      </c>
      <c r="V33" s="93">
        <v>1</v>
      </c>
      <c r="W33" s="93">
        <v>1</v>
      </c>
      <c r="X33" s="93">
        <v>1</v>
      </c>
      <c r="Y33" s="93">
        <v>1</v>
      </c>
      <c r="Z33" s="3">
        <f t="shared" si="0"/>
        <v>27</v>
      </c>
      <c r="AA33" s="3">
        <f t="shared" si="1"/>
        <v>5</v>
      </c>
      <c r="AB33" s="4" t="str">
        <f t="shared" si="2"/>
        <v>высокий</v>
      </c>
    </row>
    <row r="34" spans="2:28" x14ac:dyDescent="0.25">
      <c r="B34" s="9">
        <v>27</v>
      </c>
      <c r="C34" s="1" t="s">
        <v>98</v>
      </c>
      <c r="D34" s="93">
        <v>1</v>
      </c>
      <c r="E34" s="93" t="s">
        <v>242</v>
      </c>
      <c r="F34" s="93">
        <v>4</v>
      </c>
      <c r="G34" s="93">
        <v>1</v>
      </c>
      <c r="H34" s="93">
        <v>0</v>
      </c>
      <c r="I34" s="93">
        <v>1</v>
      </c>
      <c r="J34" s="93">
        <v>2</v>
      </c>
      <c r="K34" s="93">
        <v>2</v>
      </c>
      <c r="L34" s="93">
        <v>1</v>
      </c>
      <c r="M34" s="93">
        <v>1</v>
      </c>
      <c r="N34" s="93">
        <v>3</v>
      </c>
      <c r="O34" s="93">
        <v>2</v>
      </c>
      <c r="P34" s="93">
        <v>1</v>
      </c>
      <c r="Q34" s="93">
        <v>0</v>
      </c>
      <c r="R34" s="93">
        <v>1</v>
      </c>
      <c r="S34" s="93">
        <v>1</v>
      </c>
      <c r="T34" s="93">
        <v>1</v>
      </c>
      <c r="U34" s="93">
        <v>1</v>
      </c>
      <c r="V34" s="93">
        <v>1</v>
      </c>
      <c r="W34" s="93">
        <v>1</v>
      </c>
      <c r="X34" s="93">
        <v>2</v>
      </c>
      <c r="Y34" s="93">
        <v>1</v>
      </c>
      <c r="Z34" s="3">
        <f t="shared" si="0"/>
        <v>22</v>
      </c>
      <c r="AA34" s="3">
        <f t="shared" si="1"/>
        <v>4</v>
      </c>
      <c r="AB34" s="4" t="str">
        <f t="shared" si="2"/>
        <v>средний</v>
      </c>
    </row>
    <row r="35" spans="2:28" x14ac:dyDescent="0.25">
      <c r="B35" s="9">
        <v>28</v>
      </c>
      <c r="C35" s="1" t="s">
        <v>99</v>
      </c>
      <c r="D35" s="93">
        <v>1</v>
      </c>
      <c r="E35" s="93" t="s">
        <v>242</v>
      </c>
      <c r="F35" s="93">
        <v>5</v>
      </c>
      <c r="G35" s="93">
        <v>3</v>
      </c>
      <c r="H35" s="93">
        <v>1</v>
      </c>
      <c r="I35" s="93">
        <v>1</v>
      </c>
      <c r="J35" s="93">
        <v>2</v>
      </c>
      <c r="K35" s="93">
        <v>2</v>
      </c>
      <c r="L35" s="93">
        <v>1</v>
      </c>
      <c r="M35" s="93">
        <v>1</v>
      </c>
      <c r="N35" s="93">
        <v>2</v>
      </c>
      <c r="O35" s="93">
        <v>1</v>
      </c>
      <c r="P35" s="93">
        <v>1</v>
      </c>
      <c r="Q35" s="94">
        <v>1</v>
      </c>
      <c r="R35" s="93">
        <v>2</v>
      </c>
      <c r="S35" s="93">
        <v>1</v>
      </c>
      <c r="T35" s="93">
        <v>2</v>
      </c>
      <c r="U35" s="93">
        <v>1</v>
      </c>
      <c r="V35" s="93">
        <v>2</v>
      </c>
      <c r="W35" s="93">
        <v>1</v>
      </c>
      <c r="X35" s="93">
        <v>2</v>
      </c>
      <c r="Y35" s="93">
        <v>1</v>
      </c>
      <c r="Z35" s="3">
        <f t="shared" si="0"/>
        <v>25</v>
      </c>
      <c r="AA35" s="3">
        <f t="shared" si="1"/>
        <v>4</v>
      </c>
      <c r="AB35" s="4" t="str">
        <f t="shared" si="2"/>
        <v>средний</v>
      </c>
    </row>
    <row r="36" spans="2:28" x14ac:dyDescent="0.25">
      <c r="B36" s="9">
        <v>29</v>
      </c>
      <c r="C36" s="1" t="s">
        <v>100</v>
      </c>
      <c r="D36" s="93">
        <v>1</v>
      </c>
      <c r="E36" s="93" t="s">
        <v>242</v>
      </c>
      <c r="F36" s="93">
        <v>5</v>
      </c>
      <c r="G36" s="93">
        <v>4</v>
      </c>
      <c r="H36" s="93">
        <v>3</v>
      </c>
      <c r="I36" s="93">
        <v>1</v>
      </c>
      <c r="J36" s="93">
        <v>3</v>
      </c>
      <c r="K36" s="93">
        <v>2</v>
      </c>
      <c r="L36" s="93">
        <v>1</v>
      </c>
      <c r="M36" s="93">
        <v>2</v>
      </c>
      <c r="N36" s="93">
        <v>3</v>
      </c>
      <c r="O36" s="93">
        <v>2</v>
      </c>
      <c r="P36" s="93">
        <v>0</v>
      </c>
      <c r="Q36" s="93">
        <v>1</v>
      </c>
      <c r="R36" s="93">
        <v>2</v>
      </c>
      <c r="S36" s="93">
        <v>1</v>
      </c>
      <c r="T36" s="93">
        <v>1</v>
      </c>
      <c r="U36" s="93">
        <v>1</v>
      </c>
      <c r="V36" s="93">
        <v>2</v>
      </c>
      <c r="W36" s="93">
        <v>1</v>
      </c>
      <c r="X36" s="93">
        <v>2</v>
      </c>
      <c r="Y36" s="93">
        <v>0</v>
      </c>
      <c r="Z36" s="3">
        <f t="shared" si="0"/>
        <v>28</v>
      </c>
      <c r="AA36" s="3">
        <f t="shared" si="1"/>
        <v>5</v>
      </c>
      <c r="AB36" s="4" t="str">
        <f t="shared" si="2"/>
        <v>высокий</v>
      </c>
    </row>
    <row r="37" spans="2:28" x14ac:dyDescent="0.25">
      <c r="B37" s="29">
        <v>30</v>
      </c>
      <c r="C37" s="1" t="s">
        <v>101</v>
      </c>
      <c r="D37" s="93">
        <v>1</v>
      </c>
      <c r="E37" s="93" t="s">
        <v>242</v>
      </c>
      <c r="F37" s="93">
        <v>5</v>
      </c>
      <c r="G37" s="93">
        <v>2</v>
      </c>
      <c r="H37" s="93">
        <v>3</v>
      </c>
      <c r="I37" s="93">
        <v>1</v>
      </c>
      <c r="J37" s="93">
        <v>3</v>
      </c>
      <c r="K37" s="93">
        <v>2</v>
      </c>
      <c r="L37" s="93">
        <v>1</v>
      </c>
      <c r="M37" s="93">
        <v>2</v>
      </c>
      <c r="N37" s="93">
        <v>3</v>
      </c>
      <c r="O37" s="93">
        <v>1</v>
      </c>
      <c r="P37" s="93">
        <v>1</v>
      </c>
      <c r="Q37" s="93">
        <v>0</v>
      </c>
      <c r="R37" s="93">
        <v>2</v>
      </c>
      <c r="S37" s="93">
        <v>1</v>
      </c>
      <c r="T37" s="93">
        <v>1</v>
      </c>
      <c r="U37" s="93">
        <v>1</v>
      </c>
      <c r="V37" s="93">
        <v>1</v>
      </c>
      <c r="W37" s="93">
        <v>1</v>
      </c>
      <c r="X37" s="93">
        <v>2</v>
      </c>
      <c r="Y37" s="93">
        <v>1</v>
      </c>
      <c r="Z37" s="3">
        <f>SUM(H37:Y37)</f>
        <v>27</v>
      </c>
      <c r="AA37" s="3">
        <f>IF(Z37&gt;26,5,IF(Z37&gt;16,4,IF(Z37&gt;9,3,2)))</f>
        <v>5</v>
      </c>
      <c r="AB37" s="4" t="str">
        <f>IF(Z37&gt;26,"высокий",IF(Z37&gt;16,"средний",IF(Z37&gt;9,"низкий","критический")))</f>
        <v>высокий</v>
      </c>
    </row>
    <row r="38" spans="2:28" x14ac:dyDescent="0.25">
      <c r="B38" s="29">
        <v>31</v>
      </c>
      <c r="C38" s="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3"/>
      <c r="AA38" s="3"/>
      <c r="AB38" s="4"/>
    </row>
    <row r="39" spans="2:28" x14ac:dyDescent="0.25">
      <c r="B39" s="29">
        <v>32</v>
      </c>
      <c r="C39" s="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3"/>
      <c r="AA39" s="3"/>
      <c r="AB39" s="4"/>
    </row>
    <row r="40" spans="2:28" x14ac:dyDescent="0.25">
      <c r="B40" s="29">
        <v>33</v>
      </c>
      <c r="C40" s="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3"/>
      <c r="AA40" s="3"/>
      <c r="AB40" s="4"/>
    </row>
    <row r="41" spans="2:28" x14ac:dyDescent="0.25">
      <c r="B41" s="29">
        <v>34</v>
      </c>
      <c r="C41" s="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3"/>
      <c r="AA41" s="3"/>
      <c r="AB41" s="4"/>
    </row>
    <row r="42" spans="2:28" x14ac:dyDescent="0.25">
      <c r="B42" s="29">
        <v>35</v>
      </c>
      <c r="C42" s="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3"/>
      <c r="AA42" s="3"/>
      <c r="AB42" s="4"/>
    </row>
    <row r="43" spans="2:28" x14ac:dyDescent="0.25">
      <c r="B43" s="31" t="s">
        <v>3</v>
      </c>
      <c r="C43" s="35">
        <f>COUNTIF(C8:C42,"*")</f>
        <v>30</v>
      </c>
      <c r="D43" s="24">
        <f t="shared" ref="D43:Z43" si="3">SUM(D8:D42)</f>
        <v>608157</v>
      </c>
      <c r="E43" s="24">
        <f t="shared" si="3"/>
        <v>0</v>
      </c>
      <c r="F43" s="24"/>
      <c r="G43" s="24"/>
      <c r="H43" s="24">
        <f t="shared" si="3"/>
        <v>79</v>
      </c>
      <c r="I43" s="24">
        <f t="shared" si="3"/>
        <v>30</v>
      </c>
      <c r="J43" s="24">
        <f t="shared" si="3"/>
        <v>79</v>
      </c>
      <c r="K43" s="24">
        <f t="shared" si="3"/>
        <v>52</v>
      </c>
      <c r="L43" s="24">
        <f t="shared" si="3"/>
        <v>30</v>
      </c>
      <c r="M43" s="24">
        <f t="shared" si="3"/>
        <v>42</v>
      </c>
      <c r="N43" s="24">
        <f t="shared" si="3"/>
        <v>80</v>
      </c>
      <c r="O43" s="24">
        <f t="shared" si="3"/>
        <v>51</v>
      </c>
      <c r="P43" s="24">
        <f t="shared" si="3"/>
        <v>28</v>
      </c>
      <c r="Q43" s="24">
        <f t="shared" si="3"/>
        <v>20</v>
      </c>
      <c r="R43" s="24">
        <f t="shared" si="3"/>
        <v>47</v>
      </c>
      <c r="S43" s="24">
        <f t="shared" si="3"/>
        <v>29</v>
      </c>
      <c r="T43" s="24">
        <f t="shared" si="3"/>
        <v>42</v>
      </c>
      <c r="U43" s="24">
        <f t="shared" si="3"/>
        <v>29</v>
      </c>
      <c r="V43" s="24">
        <f t="shared" si="3"/>
        <v>45</v>
      </c>
      <c r="W43" s="24">
        <f t="shared" si="3"/>
        <v>26</v>
      </c>
      <c r="X43" s="24">
        <f t="shared" si="3"/>
        <v>48</v>
      </c>
      <c r="Y43" s="24">
        <f t="shared" si="3"/>
        <v>16</v>
      </c>
      <c r="Z43" s="24">
        <f t="shared" si="3"/>
        <v>773</v>
      </c>
      <c r="AA43" s="24">
        <f>COUNTIF(AA8:AA42,"1")</f>
        <v>0</v>
      </c>
      <c r="AB43" s="25"/>
    </row>
    <row r="44" spans="2:28" x14ac:dyDescent="0.25">
      <c r="B44" s="8"/>
      <c r="C44" s="66" t="s">
        <v>44</v>
      </c>
      <c r="D44" s="67"/>
      <c r="E44" s="67"/>
      <c r="F44" s="34"/>
      <c r="G44" s="3"/>
      <c r="H44" s="3">
        <f>COUNTIF(H8:H42,"3")</f>
        <v>26</v>
      </c>
      <c r="I44" s="3"/>
      <c r="J44" s="3">
        <f>COUNTIF(J8:J42,"3")</f>
        <v>23</v>
      </c>
      <c r="K44" s="3"/>
      <c r="L44" s="3"/>
      <c r="M44" s="3"/>
      <c r="N44" s="3">
        <f>COUNTIF(N8:N42,"3")</f>
        <v>21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13"/>
    </row>
    <row r="45" spans="2:28" x14ac:dyDescent="0.25">
      <c r="B45" s="14"/>
      <c r="C45" s="63" t="s">
        <v>5</v>
      </c>
      <c r="D45" s="64"/>
      <c r="E45" s="65"/>
      <c r="F45" s="33"/>
      <c r="G45" s="6"/>
      <c r="H45" s="7">
        <f>COUNTIF(H8:H42,"2")</f>
        <v>0</v>
      </c>
      <c r="I45" s="7"/>
      <c r="J45" s="7">
        <f>COUNTIF(J8:J42,"2")</f>
        <v>4</v>
      </c>
      <c r="K45" s="7">
        <f>COUNTIF(K8:K42,"2")</f>
        <v>22</v>
      </c>
      <c r="L45" s="7"/>
      <c r="M45" s="7">
        <f>COUNTIF(M8:M42,"2")</f>
        <v>14</v>
      </c>
      <c r="N45" s="7">
        <f>COUNTIF(N8:N42,"2")</f>
        <v>8</v>
      </c>
      <c r="O45" s="7">
        <f>COUNTIF(O8:O42,"2")</f>
        <v>21</v>
      </c>
      <c r="P45" s="7"/>
      <c r="Q45" s="7"/>
      <c r="R45" s="7">
        <f>COUNTIF(R8:R42,"2")</f>
        <v>22</v>
      </c>
      <c r="S45" s="7"/>
      <c r="T45" s="7">
        <f>COUNTIF(T8:T42,"2")</f>
        <v>12</v>
      </c>
      <c r="U45" s="7"/>
      <c r="V45" s="7">
        <f>COUNTIF(V8:V42,"2")</f>
        <v>16</v>
      </c>
      <c r="W45" s="7"/>
      <c r="X45" s="7">
        <f>COUNTIF(X8:X42,"2")</f>
        <v>20</v>
      </c>
      <c r="Y45" s="4"/>
      <c r="Z45" s="15" t="s">
        <v>47</v>
      </c>
      <c r="AA45" s="15">
        <f>COUNTIF(AA8:AA42,"5")</f>
        <v>17</v>
      </c>
      <c r="AB45" s="14"/>
    </row>
    <row r="46" spans="2:28" x14ac:dyDescent="0.25">
      <c r="B46" s="14"/>
      <c r="C46" s="60" t="s">
        <v>6</v>
      </c>
      <c r="D46" s="61"/>
      <c r="E46" s="62"/>
      <c r="F46" s="32"/>
      <c r="G46" s="5"/>
      <c r="H46" s="4">
        <f>COUNTIF(H8:H42,"1")</f>
        <v>1</v>
      </c>
      <c r="I46" s="4">
        <f t="shared" ref="I46:W46" si="4">COUNTIF(I8:I42,"1")</f>
        <v>30</v>
      </c>
      <c r="J46" s="4">
        <f>COUNTIF(J8:J42,"1")</f>
        <v>2</v>
      </c>
      <c r="K46" s="4">
        <f>COUNTIF(K8:K42,"1")</f>
        <v>8</v>
      </c>
      <c r="L46" s="4">
        <f t="shared" si="4"/>
        <v>30</v>
      </c>
      <c r="M46" s="4">
        <f>COUNTIF(M8:M42,"1")</f>
        <v>14</v>
      </c>
      <c r="N46" s="4">
        <f>COUNTIF(N8:N42,"1")</f>
        <v>1</v>
      </c>
      <c r="O46" s="4">
        <f>COUNTIF(O8:O42,"1")</f>
        <v>9</v>
      </c>
      <c r="P46" s="4">
        <f t="shared" si="4"/>
        <v>28</v>
      </c>
      <c r="Q46" s="4">
        <f t="shared" si="4"/>
        <v>20</v>
      </c>
      <c r="R46" s="4">
        <f>COUNTIF(R8:R42,"1")</f>
        <v>3</v>
      </c>
      <c r="S46" s="4">
        <f t="shared" si="4"/>
        <v>29</v>
      </c>
      <c r="T46" s="4">
        <f>COUNTIF(T8:T42,"1")</f>
        <v>18</v>
      </c>
      <c r="U46" s="4">
        <f t="shared" si="4"/>
        <v>29</v>
      </c>
      <c r="V46" s="4">
        <f>COUNTIF(V8:V42,"1")</f>
        <v>13</v>
      </c>
      <c r="W46" s="4">
        <f t="shared" si="4"/>
        <v>26</v>
      </c>
      <c r="X46" s="4">
        <f>COUNTIF(X8:X42,"1")</f>
        <v>8</v>
      </c>
      <c r="Y46" s="4">
        <f>COUNTIF(Y8:Y42,"1")</f>
        <v>16</v>
      </c>
      <c r="Z46" s="15" t="s">
        <v>48</v>
      </c>
      <c r="AA46" s="15">
        <f>COUNTIF(AA8:AA42,"4")</f>
        <v>13</v>
      </c>
      <c r="AB46" s="14"/>
    </row>
    <row r="47" spans="2:28" x14ac:dyDescent="0.25">
      <c r="B47" s="14"/>
      <c r="C47" s="60" t="s">
        <v>7</v>
      </c>
      <c r="D47" s="61"/>
      <c r="E47" s="62"/>
      <c r="F47" s="32"/>
      <c r="G47" s="5"/>
      <c r="H47" s="4">
        <f>COUNTIF(H8:H42,"0")</f>
        <v>3</v>
      </c>
      <c r="I47" s="4">
        <f t="shared" ref="I47:Y47" si="5">COUNTIF(I8:I42,"0")</f>
        <v>0</v>
      </c>
      <c r="J47" s="4">
        <f t="shared" si="5"/>
        <v>1</v>
      </c>
      <c r="K47" s="4">
        <f t="shared" si="5"/>
        <v>0</v>
      </c>
      <c r="L47" s="4">
        <f t="shared" si="5"/>
        <v>0</v>
      </c>
      <c r="M47" s="4">
        <f t="shared" si="5"/>
        <v>2</v>
      </c>
      <c r="N47" s="4">
        <f t="shared" si="5"/>
        <v>0</v>
      </c>
      <c r="O47" s="4">
        <f t="shared" si="5"/>
        <v>0</v>
      </c>
      <c r="P47" s="4">
        <f t="shared" si="5"/>
        <v>2</v>
      </c>
      <c r="Q47" s="4">
        <f t="shared" si="5"/>
        <v>10</v>
      </c>
      <c r="R47" s="4">
        <f t="shared" si="5"/>
        <v>5</v>
      </c>
      <c r="S47" s="4">
        <f t="shared" si="5"/>
        <v>1</v>
      </c>
      <c r="T47" s="4">
        <f t="shared" si="5"/>
        <v>0</v>
      </c>
      <c r="U47" s="4">
        <f t="shared" si="5"/>
        <v>1</v>
      </c>
      <c r="V47" s="4">
        <f t="shared" si="5"/>
        <v>1</v>
      </c>
      <c r="W47" s="4">
        <f t="shared" si="5"/>
        <v>4</v>
      </c>
      <c r="X47" s="4">
        <f t="shared" si="5"/>
        <v>2</v>
      </c>
      <c r="Y47" s="4">
        <f t="shared" si="5"/>
        <v>14</v>
      </c>
      <c r="Z47" s="15" t="s">
        <v>49</v>
      </c>
      <c r="AA47" s="15">
        <f>COUNTIF(AA8:AA42,"3")</f>
        <v>0</v>
      </c>
      <c r="AB47" s="14"/>
    </row>
    <row r="48" spans="2:28" x14ac:dyDescent="0.25">
      <c r="B48" s="14"/>
      <c r="C48" s="60" t="s">
        <v>46</v>
      </c>
      <c r="D48" s="61"/>
      <c r="E48" s="62"/>
      <c r="F48" s="32"/>
      <c r="G48" s="4"/>
      <c r="H48" s="4">
        <f>COUNTIF(H8:H42,"N")</f>
        <v>0</v>
      </c>
      <c r="I48" s="4">
        <f t="shared" ref="I48:Y48" si="6">COUNTIF(I8:I42,"N")</f>
        <v>0</v>
      </c>
      <c r="J48" s="4">
        <f t="shared" si="6"/>
        <v>0</v>
      </c>
      <c r="K48" s="4">
        <f t="shared" si="6"/>
        <v>0</v>
      </c>
      <c r="L48" s="4">
        <f t="shared" si="6"/>
        <v>0</v>
      </c>
      <c r="M48" s="4">
        <f t="shared" si="6"/>
        <v>0</v>
      </c>
      <c r="N48" s="4">
        <f t="shared" si="6"/>
        <v>0</v>
      </c>
      <c r="O48" s="4">
        <f t="shared" si="6"/>
        <v>0</v>
      </c>
      <c r="P48" s="4">
        <f t="shared" si="6"/>
        <v>0</v>
      </c>
      <c r="Q48" s="4">
        <f t="shared" si="6"/>
        <v>0</v>
      </c>
      <c r="R48" s="4">
        <f t="shared" si="6"/>
        <v>0</v>
      </c>
      <c r="S48" s="4">
        <f t="shared" si="6"/>
        <v>0</v>
      </c>
      <c r="T48" s="4">
        <f t="shared" si="6"/>
        <v>0</v>
      </c>
      <c r="U48" s="4">
        <f t="shared" si="6"/>
        <v>0</v>
      </c>
      <c r="V48" s="4">
        <f t="shared" si="6"/>
        <v>0</v>
      </c>
      <c r="W48" s="4">
        <f t="shared" si="6"/>
        <v>0</v>
      </c>
      <c r="X48" s="4">
        <f t="shared" si="6"/>
        <v>0</v>
      </c>
      <c r="Y48" s="4">
        <f t="shared" si="6"/>
        <v>0</v>
      </c>
      <c r="Z48" s="15" t="s">
        <v>50</v>
      </c>
      <c r="AA48" s="15">
        <f>COUNTIF(AA8:AA42,"2")</f>
        <v>0</v>
      </c>
      <c r="AB48" s="14"/>
    </row>
  </sheetData>
  <sheetProtection selectLockedCells="1"/>
  <mergeCells count="45">
    <mergeCell ref="C48:E48"/>
    <mergeCell ref="C45:E45"/>
    <mergeCell ref="C46:E46"/>
    <mergeCell ref="M6:M7"/>
    <mergeCell ref="N6:N7"/>
    <mergeCell ref="H6:H7"/>
    <mergeCell ref="I6:I7"/>
    <mergeCell ref="J6:J7"/>
    <mergeCell ref="K6:K7"/>
    <mergeCell ref="L6:L7"/>
    <mergeCell ref="C47:E47"/>
    <mergeCell ref="C44:E44"/>
    <mergeCell ref="F2:F7"/>
    <mergeCell ref="H2:X2"/>
    <mergeCell ref="S6:T6"/>
    <mergeCell ref="U6:V6"/>
    <mergeCell ref="AB2:AB7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T5"/>
    <mergeCell ref="Z2:Z7"/>
    <mergeCell ref="AA2:AA7"/>
    <mergeCell ref="W3:W5"/>
    <mergeCell ref="B2:B7"/>
    <mergeCell ref="C2:C7"/>
    <mergeCell ref="D2:D7"/>
    <mergeCell ref="E2:E7"/>
    <mergeCell ref="G2:G7"/>
    <mergeCell ref="O6:O7"/>
    <mergeCell ref="R6:R7"/>
    <mergeCell ref="P6:P7"/>
    <mergeCell ref="Q6:Q7"/>
    <mergeCell ref="X3:Y5"/>
    <mergeCell ref="W6:W7"/>
    <mergeCell ref="X6:Y6"/>
    <mergeCell ref="U3:V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B48"/>
  <sheetViews>
    <sheetView topLeftCell="A5" zoomScale="80" zoomScaleNormal="80" workbookViewId="0">
      <selection activeCell="Z36" sqref="Z36:AB42"/>
    </sheetView>
  </sheetViews>
  <sheetFormatPr defaultRowHeight="15" x14ac:dyDescent="0.25"/>
  <cols>
    <col min="1" max="1" width="4.140625" customWidth="1"/>
    <col min="2" max="2" width="6.85546875" customWidth="1"/>
    <col min="3" max="3" width="13.5703125" customWidth="1"/>
    <col min="4" max="4" width="7.28515625" customWidth="1"/>
    <col min="5" max="5" width="13.28515625" customWidth="1"/>
    <col min="6" max="7" width="7.140625" customWidth="1"/>
    <col min="19" max="19" width="11.7109375" customWidth="1"/>
    <col min="21" max="21" width="13.140625" customWidth="1"/>
    <col min="24" max="25" width="12.85546875" customWidth="1"/>
    <col min="26" max="27" width="7.28515625" customWidth="1"/>
    <col min="28" max="28" width="13.42578125" customWidth="1"/>
    <col min="29" max="29" width="9.140625" customWidth="1"/>
  </cols>
  <sheetData>
    <row r="2" spans="2:28" ht="15" customHeight="1" x14ac:dyDescent="0.25">
      <c r="B2" s="47" t="s">
        <v>0</v>
      </c>
      <c r="C2" s="50" t="s">
        <v>1</v>
      </c>
      <c r="D2" s="50" t="s">
        <v>4</v>
      </c>
      <c r="E2" s="50" t="s">
        <v>68</v>
      </c>
      <c r="F2" s="50" t="s">
        <v>63</v>
      </c>
      <c r="G2" s="50" t="s">
        <v>71</v>
      </c>
      <c r="H2" s="68" t="s">
        <v>2</v>
      </c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20"/>
      <c r="Z2" s="59" t="s">
        <v>36</v>
      </c>
      <c r="AA2" s="59" t="s">
        <v>37</v>
      </c>
      <c r="AB2" s="53" t="s">
        <v>43</v>
      </c>
    </row>
    <row r="3" spans="2:28" x14ac:dyDescent="0.25">
      <c r="B3" s="48"/>
      <c r="C3" s="51"/>
      <c r="D3" s="51"/>
      <c r="E3" s="51"/>
      <c r="F3" s="51"/>
      <c r="G3" s="51"/>
      <c r="H3" s="56" t="s">
        <v>12</v>
      </c>
      <c r="I3" s="56" t="s">
        <v>13</v>
      </c>
      <c r="J3" s="56" t="s">
        <v>20</v>
      </c>
      <c r="K3" s="56" t="s">
        <v>21</v>
      </c>
      <c r="L3" s="56" t="s">
        <v>22</v>
      </c>
      <c r="M3" s="56" t="s">
        <v>23</v>
      </c>
      <c r="N3" s="56" t="s">
        <v>24</v>
      </c>
      <c r="O3" s="56" t="s">
        <v>25</v>
      </c>
      <c r="P3" s="56" t="s">
        <v>29</v>
      </c>
      <c r="Q3" s="56" t="s">
        <v>30</v>
      </c>
      <c r="R3" s="56" t="s">
        <v>31</v>
      </c>
      <c r="S3" s="41" t="s">
        <v>32</v>
      </c>
      <c r="T3" s="42"/>
      <c r="U3" s="41" t="s">
        <v>45</v>
      </c>
      <c r="V3" s="42"/>
      <c r="W3" s="39" t="s">
        <v>33</v>
      </c>
      <c r="X3" s="39" t="s">
        <v>35</v>
      </c>
      <c r="Y3" s="39"/>
      <c r="Z3" s="59"/>
      <c r="AA3" s="59"/>
      <c r="AB3" s="54"/>
    </row>
    <row r="4" spans="2:28" ht="218.25" customHeight="1" x14ac:dyDescent="0.25">
      <c r="B4" s="48"/>
      <c r="C4" s="51"/>
      <c r="D4" s="51"/>
      <c r="E4" s="51"/>
      <c r="F4" s="51"/>
      <c r="G4" s="51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43"/>
      <c r="T4" s="44"/>
      <c r="U4" s="43"/>
      <c r="V4" s="44"/>
      <c r="W4" s="39"/>
      <c r="X4" s="39"/>
      <c r="Y4" s="39"/>
      <c r="Z4" s="59"/>
      <c r="AA4" s="59"/>
      <c r="AB4" s="54"/>
    </row>
    <row r="5" spans="2:28" x14ac:dyDescent="0.25">
      <c r="B5" s="48"/>
      <c r="C5" s="51"/>
      <c r="D5" s="51"/>
      <c r="E5" s="51"/>
      <c r="F5" s="51"/>
      <c r="G5" s="51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45"/>
      <c r="T5" s="46"/>
      <c r="U5" s="45"/>
      <c r="V5" s="46"/>
      <c r="W5" s="39"/>
      <c r="X5" s="39"/>
      <c r="Y5" s="39"/>
      <c r="Z5" s="59"/>
      <c r="AA5" s="59"/>
      <c r="AB5" s="54"/>
    </row>
    <row r="6" spans="2:28" x14ac:dyDescent="0.25">
      <c r="B6" s="48"/>
      <c r="C6" s="51"/>
      <c r="D6" s="51"/>
      <c r="E6" s="51"/>
      <c r="F6" s="51"/>
      <c r="G6" s="51"/>
      <c r="H6" s="40">
        <v>1</v>
      </c>
      <c r="I6" s="40" t="s">
        <v>14</v>
      </c>
      <c r="J6" s="40" t="s">
        <v>15</v>
      </c>
      <c r="K6" s="37" t="s">
        <v>16</v>
      </c>
      <c r="L6" s="37" t="s">
        <v>17</v>
      </c>
      <c r="M6" s="37" t="s">
        <v>18</v>
      </c>
      <c r="N6" s="37" t="s">
        <v>19</v>
      </c>
      <c r="O6" s="37" t="s">
        <v>8</v>
      </c>
      <c r="P6" s="37" t="s">
        <v>9</v>
      </c>
      <c r="Q6" s="37" t="s">
        <v>26</v>
      </c>
      <c r="R6" s="37" t="s">
        <v>10</v>
      </c>
      <c r="S6" s="40" t="s">
        <v>11</v>
      </c>
      <c r="T6" s="40"/>
      <c r="U6" s="40" t="s">
        <v>27</v>
      </c>
      <c r="V6" s="40"/>
      <c r="W6" s="40" t="s">
        <v>28</v>
      </c>
      <c r="X6" s="40" t="s">
        <v>34</v>
      </c>
      <c r="Y6" s="40"/>
      <c r="Z6" s="59"/>
      <c r="AA6" s="59"/>
      <c r="AB6" s="54"/>
    </row>
    <row r="7" spans="2:28" ht="24" customHeight="1" x14ac:dyDescent="0.25">
      <c r="B7" s="49"/>
      <c r="C7" s="52"/>
      <c r="D7" s="52"/>
      <c r="E7" s="52"/>
      <c r="F7" s="52"/>
      <c r="G7" s="52"/>
      <c r="H7" s="40"/>
      <c r="I7" s="40"/>
      <c r="J7" s="40"/>
      <c r="K7" s="38"/>
      <c r="L7" s="38"/>
      <c r="M7" s="38"/>
      <c r="N7" s="38"/>
      <c r="O7" s="38"/>
      <c r="P7" s="38"/>
      <c r="Q7" s="38"/>
      <c r="R7" s="38"/>
      <c r="S7" s="21" t="s">
        <v>38</v>
      </c>
      <c r="T7" s="21" t="s">
        <v>39</v>
      </c>
      <c r="U7" s="21" t="s">
        <v>40</v>
      </c>
      <c r="V7" s="21" t="s">
        <v>39</v>
      </c>
      <c r="W7" s="40"/>
      <c r="X7" s="21" t="s">
        <v>41</v>
      </c>
      <c r="Y7" s="21" t="s">
        <v>42</v>
      </c>
      <c r="Z7" s="59"/>
      <c r="AA7" s="59"/>
      <c r="AB7" s="55"/>
    </row>
    <row r="8" spans="2:28" x14ac:dyDescent="0.25">
      <c r="B8" s="11">
        <v>1</v>
      </c>
      <c r="C8" s="1" t="s">
        <v>102</v>
      </c>
      <c r="D8" s="95">
        <v>1</v>
      </c>
      <c r="E8" s="96" t="s">
        <v>242</v>
      </c>
      <c r="F8" s="95">
        <v>4</v>
      </c>
      <c r="G8" s="95">
        <v>4</v>
      </c>
      <c r="H8" s="95">
        <v>3</v>
      </c>
      <c r="I8" s="95">
        <v>0</v>
      </c>
      <c r="J8" s="95">
        <v>0</v>
      </c>
      <c r="K8" s="95">
        <v>1</v>
      </c>
      <c r="L8" s="95">
        <v>1</v>
      </c>
      <c r="M8" s="95">
        <v>2</v>
      </c>
      <c r="N8" s="95">
        <v>3</v>
      </c>
      <c r="O8" s="95">
        <v>2</v>
      </c>
      <c r="P8" s="95">
        <v>1</v>
      </c>
      <c r="Q8" s="95">
        <v>1</v>
      </c>
      <c r="R8" s="95">
        <v>2</v>
      </c>
      <c r="S8" s="95">
        <v>1</v>
      </c>
      <c r="T8" s="95">
        <v>2</v>
      </c>
      <c r="U8" s="95">
        <v>1</v>
      </c>
      <c r="V8" s="95">
        <v>1</v>
      </c>
      <c r="W8" s="95">
        <v>1</v>
      </c>
      <c r="X8" s="95">
        <v>2</v>
      </c>
      <c r="Y8" s="95">
        <v>1</v>
      </c>
      <c r="Z8" s="3">
        <f>SUM(H8:Y8)</f>
        <v>25</v>
      </c>
      <c r="AA8" s="3">
        <f>IF(Z8&gt;26,5,IF(Z8&gt;16,4,IF(Z8&gt;9,3,2)))</f>
        <v>4</v>
      </c>
      <c r="AB8" s="4" t="str">
        <f>IF(Z8&gt;26,"высокий",IF(Z8&gt;16,"средний",IF(Z8&gt;9,"низкий","критический")))</f>
        <v>средний</v>
      </c>
    </row>
    <row r="9" spans="2:28" x14ac:dyDescent="0.25">
      <c r="B9" s="11">
        <v>2</v>
      </c>
      <c r="C9" s="1" t="s">
        <v>103</v>
      </c>
      <c r="D9" s="95">
        <v>1</v>
      </c>
      <c r="E9" s="96" t="s">
        <v>242</v>
      </c>
      <c r="F9" s="95">
        <v>4</v>
      </c>
      <c r="G9" s="95">
        <v>3</v>
      </c>
      <c r="H9" s="95">
        <v>3</v>
      </c>
      <c r="I9" s="95">
        <v>1</v>
      </c>
      <c r="J9" s="95">
        <v>1</v>
      </c>
      <c r="K9" s="95">
        <v>2</v>
      </c>
      <c r="L9" s="95">
        <v>1</v>
      </c>
      <c r="M9" s="95">
        <v>1</v>
      </c>
      <c r="N9" s="95">
        <v>1</v>
      </c>
      <c r="O9" s="95">
        <v>1</v>
      </c>
      <c r="P9" s="95">
        <v>1</v>
      </c>
      <c r="Q9" s="95">
        <v>1</v>
      </c>
      <c r="R9" s="95">
        <v>2</v>
      </c>
      <c r="S9" s="95">
        <v>1</v>
      </c>
      <c r="T9" s="95">
        <v>1</v>
      </c>
      <c r="U9" s="95">
        <v>0</v>
      </c>
      <c r="V9" s="95">
        <v>2</v>
      </c>
      <c r="W9" s="95">
        <v>1</v>
      </c>
      <c r="X9" s="95">
        <v>1</v>
      </c>
      <c r="Y9" s="95">
        <v>1</v>
      </c>
      <c r="Z9" s="3">
        <f t="shared" ref="Z9:Z42" si="0">SUM(H9:Y9)</f>
        <v>22</v>
      </c>
      <c r="AA9" s="3">
        <f t="shared" ref="AA9:AA42" si="1">IF(Z9&gt;26,5,IF(Z9&gt;16,4,IF(Z9&gt;9,3,2)))</f>
        <v>4</v>
      </c>
      <c r="AB9" s="4" t="str">
        <f t="shared" ref="AB9:AB42" si="2">IF(Z9&gt;26,"высокий",IF(Z9&gt;16,"средний",IF(Z9&gt;9,"низкий","критический")))</f>
        <v>средний</v>
      </c>
    </row>
    <row r="10" spans="2:28" x14ac:dyDescent="0.25">
      <c r="B10" s="11">
        <v>3</v>
      </c>
      <c r="C10" s="1" t="s">
        <v>104</v>
      </c>
      <c r="D10" s="95">
        <v>1</v>
      </c>
      <c r="E10" s="96" t="s">
        <v>242</v>
      </c>
      <c r="F10" s="95">
        <v>3</v>
      </c>
      <c r="G10" s="95">
        <v>1</v>
      </c>
      <c r="H10" s="95">
        <v>3</v>
      </c>
      <c r="I10" s="95">
        <v>1</v>
      </c>
      <c r="J10" s="95">
        <v>3</v>
      </c>
      <c r="K10" s="95">
        <v>0</v>
      </c>
      <c r="L10" s="95">
        <v>1</v>
      </c>
      <c r="M10" s="95">
        <v>0</v>
      </c>
      <c r="N10" s="95">
        <v>2</v>
      </c>
      <c r="O10" s="95">
        <v>1</v>
      </c>
      <c r="P10" s="95">
        <v>1</v>
      </c>
      <c r="Q10" s="95">
        <v>1</v>
      </c>
      <c r="R10" s="95">
        <v>2</v>
      </c>
      <c r="S10" s="95">
        <v>1</v>
      </c>
      <c r="T10" s="95">
        <v>1</v>
      </c>
      <c r="U10" s="95">
        <v>0</v>
      </c>
      <c r="V10" s="95">
        <v>1</v>
      </c>
      <c r="W10" s="95">
        <v>0</v>
      </c>
      <c r="X10" s="95">
        <v>1</v>
      </c>
      <c r="Y10" s="95">
        <v>0</v>
      </c>
      <c r="Z10" s="3">
        <f t="shared" si="0"/>
        <v>19</v>
      </c>
      <c r="AA10" s="3">
        <f t="shared" si="1"/>
        <v>4</v>
      </c>
      <c r="AB10" s="4" t="str">
        <f t="shared" si="2"/>
        <v>средний</v>
      </c>
    </row>
    <row r="11" spans="2:28" x14ac:dyDescent="0.25">
      <c r="B11" s="11">
        <v>4</v>
      </c>
      <c r="C11" s="1" t="s">
        <v>105</v>
      </c>
      <c r="D11" s="95">
        <v>1</v>
      </c>
      <c r="E11" s="96" t="s">
        <v>242</v>
      </c>
      <c r="F11" s="95">
        <v>4</v>
      </c>
      <c r="G11" s="95">
        <v>4</v>
      </c>
      <c r="H11" s="95">
        <v>0</v>
      </c>
      <c r="I11" s="95">
        <v>1</v>
      </c>
      <c r="J11" s="95">
        <v>2</v>
      </c>
      <c r="K11" s="95">
        <v>1</v>
      </c>
      <c r="L11" s="95">
        <v>1</v>
      </c>
      <c r="M11" s="95">
        <v>2</v>
      </c>
      <c r="N11" s="95">
        <v>1</v>
      </c>
      <c r="O11" s="95">
        <v>0</v>
      </c>
      <c r="P11" s="95">
        <v>1</v>
      </c>
      <c r="Q11" s="95">
        <v>0</v>
      </c>
      <c r="R11" s="95">
        <v>1</v>
      </c>
      <c r="S11" s="95">
        <v>1</v>
      </c>
      <c r="T11" s="95">
        <v>2</v>
      </c>
      <c r="U11" s="95">
        <v>0</v>
      </c>
      <c r="V11" s="95">
        <v>1</v>
      </c>
      <c r="W11" s="95">
        <v>1</v>
      </c>
      <c r="X11" s="95">
        <v>1</v>
      </c>
      <c r="Y11" s="95">
        <v>0</v>
      </c>
      <c r="Z11" s="3">
        <f t="shared" si="0"/>
        <v>16</v>
      </c>
      <c r="AA11" s="3">
        <f t="shared" si="1"/>
        <v>3</v>
      </c>
      <c r="AB11" s="4" t="str">
        <f t="shared" si="2"/>
        <v>низкий</v>
      </c>
    </row>
    <row r="12" spans="2:28" x14ac:dyDescent="0.25">
      <c r="B12" s="11">
        <v>5</v>
      </c>
      <c r="C12" s="1" t="s">
        <v>106</v>
      </c>
      <c r="D12" s="95">
        <v>1</v>
      </c>
      <c r="E12" s="96" t="s">
        <v>242</v>
      </c>
      <c r="F12" s="95">
        <v>3</v>
      </c>
      <c r="G12" s="95">
        <v>2</v>
      </c>
      <c r="H12" s="95">
        <v>0</v>
      </c>
      <c r="I12" s="95">
        <v>1</v>
      </c>
      <c r="J12" s="95">
        <v>1</v>
      </c>
      <c r="K12" s="95">
        <v>1</v>
      </c>
      <c r="L12" s="95">
        <v>0</v>
      </c>
      <c r="M12" s="95">
        <v>1</v>
      </c>
      <c r="N12" s="95">
        <v>3</v>
      </c>
      <c r="O12" s="95">
        <v>2</v>
      </c>
      <c r="P12" s="95">
        <v>1</v>
      </c>
      <c r="Q12" s="95">
        <v>1</v>
      </c>
      <c r="R12" s="95">
        <v>1</v>
      </c>
      <c r="S12" s="95">
        <v>0</v>
      </c>
      <c r="T12" s="95">
        <v>0</v>
      </c>
      <c r="U12" s="95">
        <v>0</v>
      </c>
      <c r="V12" s="95">
        <v>1</v>
      </c>
      <c r="W12" s="95">
        <v>1</v>
      </c>
      <c r="X12" s="95">
        <v>0</v>
      </c>
      <c r="Y12" s="95">
        <v>1</v>
      </c>
      <c r="Z12" s="3">
        <f t="shared" si="0"/>
        <v>15</v>
      </c>
      <c r="AA12" s="3">
        <f t="shared" si="1"/>
        <v>3</v>
      </c>
      <c r="AB12" s="4" t="str">
        <f t="shared" si="2"/>
        <v>низкий</v>
      </c>
    </row>
    <row r="13" spans="2:28" x14ac:dyDescent="0.25">
      <c r="B13" s="11">
        <v>6</v>
      </c>
      <c r="C13" s="1" t="s">
        <v>107</v>
      </c>
      <c r="D13" s="95">
        <v>1</v>
      </c>
      <c r="E13" s="96" t="s">
        <v>242</v>
      </c>
      <c r="F13" s="95">
        <v>4</v>
      </c>
      <c r="G13" s="95">
        <v>2</v>
      </c>
      <c r="H13" s="95">
        <v>0</v>
      </c>
      <c r="I13" s="95">
        <v>1</v>
      </c>
      <c r="J13" s="95">
        <v>3</v>
      </c>
      <c r="K13" s="95">
        <v>1</v>
      </c>
      <c r="L13" s="95">
        <v>1</v>
      </c>
      <c r="M13" s="95">
        <v>2</v>
      </c>
      <c r="N13" s="95">
        <v>3</v>
      </c>
      <c r="O13" s="95">
        <v>2</v>
      </c>
      <c r="P13" s="95">
        <v>1</v>
      </c>
      <c r="Q13" s="95">
        <v>0</v>
      </c>
      <c r="R13" s="95">
        <v>2</v>
      </c>
      <c r="S13" s="95">
        <v>1</v>
      </c>
      <c r="T13" s="95">
        <v>2</v>
      </c>
      <c r="U13" s="95">
        <v>1</v>
      </c>
      <c r="V13" s="95">
        <v>2</v>
      </c>
      <c r="W13" s="95">
        <v>1</v>
      </c>
      <c r="X13" s="95">
        <v>2</v>
      </c>
      <c r="Y13" s="95">
        <v>1</v>
      </c>
      <c r="Z13" s="3">
        <f t="shared" si="0"/>
        <v>26</v>
      </c>
      <c r="AA13" s="3">
        <f t="shared" si="1"/>
        <v>4</v>
      </c>
      <c r="AB13" s="4" t="str">
        <f t="shared" si="2"/>
        <v>средний</v>
      </c>
    </row>
    <row r="14" spans="2:28" x14ac:dyDescent="0.25">
      <c r="B14" s="11">
        <v>7</v>
      </c>
      <c r="C14" s="1" t="s">
        <v>108</v>
      </c>
      <c r="D14" s="95">
        <v>1</v>
      </c>
      <c r="E14" s="96" t="s">
        <v>242</v>
      </c>
      <c r="F14" s="95">
        <v>5</v>
      </c>
      <c r="G14" s="95">
        <v>1</v>
      </c>
      <c r="H14" s="95">
        <v>3</v>
      </c>
      <c r="I14" s="95">
        <v>1</v>
      </c>
      <c r="J14" s="95">
        <v>3</v>
      </c>
      <c r="K14" s="95">
        <v>1</v>
      </c>
      <c r="L14" s="95">
        <v>1</v>
      </c>
      <c r="M14" s="95">
        <v>1</v>
      </c>
      <c r="N14" s="95">
        <v>3</v>
      </c>
      <c r="O14" s="95">
        <v>1</v>
      </c>
      <c r="P14" s="95">
        <v>1</v>
      </c>
      <c r="Q14" s="95">
        <v>1</v>
      </c>
      <c r="R14" s="95">
        <v>2</v>
      </c>
      <c r="S14" s="95">
        <v>1</v>
      </c>
      <c r="T14" s="95">
        <v>2</v>
      </c>
      <c r="U14" s="95">
        <v>1</v>
      </c>
      <c r="V14" s="95">
        <v>2</v>
      </c>
      <c r="W14" s="95">
        <v>1</v>
      </c>
      <c r="X14" s="95">
        <v>2</v>
      </c>
      <c r="Y14" s="95">
        <v>0</v>
      </c>
      <c r="Z14" s="3">
        <f t="shared" si="0"/>
        <v>27</v>
      </c>
      <c r="AA14" s="3">
        <f t="shared" si="1"/>
        <v>5</v>
      </c>
      <c r="AB14" s="4" t="str">
        <f t="shared" si="2"/>
        <v>высокий</v>
      </c>
    </row>
    <row r="15" spans="2:28" x14ac:dyDescent="0.25">
      <c r="B15" s="11">
        <v>8</v>
      </c>
      <c r="C15" s="1" t="s">
        <v>109</v>
      </c>
      <c r="D15" s="95">
        <v>0</v>
      </c>
      <c r="E15" s="96" t="s">
        <v>242</v>
      </c>
      <c r="F15" s="95">
        <v>3</v>
      </c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3"/>
      <c r="AA15" s="3"/>
      <c r="AB15" s="4"/>
    </row>
    <row r="16" spans="2:28" x14ac:dyDescent="0.25">
      <c r="B16" s="11">
        <v>9</v>
      </c>
      <c r="C16" s="1" t="s">
        <v>110</v>
      </c>
      <c r="D16" s="95">
        <v>1</v>
      </c>
      <c r="E16" s="96" t="s">
        <v>242</v>
      </c>
      <c r="F16" s="95">
        <v>4</v>
      </c>
      <c r="G16" s="95">
        <v>2</v>
      </c>
      <c r="H16" s="95">
        <v>3</v>
      </c>
      <c r="I16" s="95">
        <v>1</v>
      </c>
      <c r="J16" s="95">
        <v>2</v>
      </c>
      <c r="K16" s="95">
        <v>2</v>
      </c>
      <c r="L16" s="95">
        <v>1</v>
      </c>
      <c r="M16" s="95">
        <v>1</v>
      </c>
      <c r="N16" s="95">
        <v>2</v>
      </c>
      <c r="O16" s="95">
        <v>1</v>
      </c>
      <c r="P16" s="95">
        <v>1</v>
      </c>
      <c r="Q16" s="95">
        <v>1</v>
      </c>
      <c r="R16" s="95">
        <v>0</v>
      </c>
      <c r="S16" s="95">
        <v>1</v>
      </c>
      <c r="T16" s="95">
        <v>2</v>
      </c>
      <c r="U16" s="95">
        <v>1</v>
      </c>
      <c r="V16" s="95">
        <v>2</v>
      </c>
      <c r="W16" s="95">
        <v>1</v>
      </c>
      <c r="X16" s="95">
        <v>0</v>
      </c>
      <c r="Y16" s="95">
        <v>0</v>
      </c>
      <c r="Z16" s="3">
        <f t="shared" si="0"/>
        <v>22</v>
      </c>
      <c r="AA16" s="3">
        <f t="shared" si="1"/>
        <v>4</v>
      </c>
      <c r="AB16" s="4" t="str">
        <f t="shared" si="2"/>
        <v>средний</v>
      </c>
    </row>
    <row r="17" spans="2:28" x14ac:dyDescent="0.25">
      <c r="B17" s="11">
        <v>10</v>
      </c>
      <c r="C17" s="1" t="s">
        <v>111</v>
      </c>
      <c r="D17" s="95">
        <v>1</v>
      </c>
      <c r="E17" s="95" t="s">
        <v>240</v>
      </c>
      <c r="F17" s="95">
        <v>5</v>
      </c>
      <c r="G17" s="95">
        <v>3</v>
      </c>
      <c r="H17" s="95">
        <v>3</v>
      </c>
      <c r="I17" s="95">
        <v>1</v>
      </c>
      <c r="J17" s="95">
        <v>2</v>
      </c>
      <c r="K17" s="95">
        <v>2</v>
      </c>
      <c r="L17" s="95">
        <v>1</v>
      </c>
      <c r="M17" s="95">
        <v>2</v>
      </c>
      <c r="N17" s="95">
        <v>3</v>
      </c>
      <c r="O17" s="95">
        <v>2</v>
      </c>
      <c r="P17" s="95">
        <v>1</v>
      </c>
      <c r="Q17" s="95">
        <v>1</v>
      </c>
      <c r="R17" s="95">
        <v>2</v>
      </c>
      <c r="S17" s="95">
        <v>1</v>
      </c>
      <c r="T17" s="95">
        <v>2</v>
      </c>
      <c r="U17" s="95">
        <v>1</v>
      </c>
      <c r="V17" s="95">
        <v>2</v>
      </c>
      <c r="W17" s="95">
        <v>1</v>
      </c>
      <c r="X17" s="95">
        <v>1</v>
      </c>
      <c r="Y17" s="95">
        <v>1</v>
      </c>
      <c r="Z17" s="3">
        <f t="shared" si="0"/>
        <v>29</v>
      </c>
      <c r="AA17" s="3">
        <f t="shared" si="1"/>
        <v>5</v>
      </c>
      <c r="AB17" s="4" t="str">
        <f t="shared" si="2"/>
        <v>высокий</v>
      </c>
    </row>
    <row r="18" spans="2:28" x14ac:dyDescent="0.25">
      <c r="B18" s="11">
        <v>11</v>
      </c>
      <c r="C18" s="1" t="s">
        <v>112</v>
      </c>
      <c r="D18" s="95">
        <v>1</v>
      </c>
      <c r="E18" s="96" t="s">
        <v>243</v>
      </c>
      <c r="F18" s="95">
        <v>3</v>
      </c>
      <c r="G18" s="95">
        <v>1</v>
      </c>
      <c r="H18" s="95">
        <v>3</v>
      </c>
      <c r="I18" s="95">
        <v>1</v>
      </c>
      <c r="J18" s="95">
        <v>3</v>
      </c>
      <c r="K18" s="95">
        <v>1</v>
      </c>
      <c r="L18" s="95">
        <v>1</v>
      </c>
      <c r="M18" s="95">
        <v>1</v>
      </c>
      <c r="N18" s="95">
        <v>2</v>
      </c>
      <c r="O18" s="95">
        <v>1</v>
      </c>
      <c r="P18" s="95">
        <v>1</v>
      </c>
      <c r="Q18" s="95">
        <v>1</v>
      </c>
      <c r="R18" s="95">
        <v>2</v>
      </c>
      <c r="S18" s="95">
        <v>1</v>
      </c>
      <c r="T18" s="95">
        <v>2</v>
      </c>
      <c r="U18" s="95">
        <v>1</v>
      </c>
      <c r="V18" s="95">
        <v>1</v>
      </c>
      <c r="W18" s="95">
        <v>1</v>
      </c>
      <c r="X18" s="95">
        <v>1</v>
      </c>
      <c r="Y18" s="95">
        <v>1</v>
      </c>
      <c r="Z18" s="3">
        <f t="shared" si="0"/>
        <v>25</v>
      </c>
      <c r="AA18" s="3">
        <f t="shared" si="1"/>
        <v>4</v>
      </c>
      <c r="AB18" s="4" t="str">
        <f t="shared" si="2"/>
        <v>средний</v>
      </c>
    </row>
    <row r="19" spans="2:28" x14ac:dyDescent="0.25">
      <c r="B19" s="11">
        <v>12</v>
      </c>
      <c r="C19" s="1" t="s">
        <v>113</v>
      </c>
      <c r="D19" s="95">
        <v>1</v>
      </c>
      <c r="E19" s="96" t="s">
        <v>242</v>
      </c>
      <c r="F19" s="95">
        <v>4</v>
      </c>
      <c r="G19" s="95">
        <v>3</v>
      </c>
      <c r="H19" s="95">
        <v>3</v>
      </c>
      <c r="I19" s="95">
        <v>1</v>
      </c>
      <c r="J19" s="95">
        <v>3</v>
      </c>
      <c r="K19" s="95">
        <v>2</v>
      </c>
      <c r="L19" s="95">
        <v>1</v>
      </c>
      <c r="M19" s="95">
        <v>2</v>
      </c>
      <c r="N19" s="95">
        <v>3</v>
      </c>
      <c r="O19" s="95">
        <v>2</v>
      </c>
      <c r="P19" s="95">
        <v>1</v>
      </c>
      <c r="Q19" s="95">
        <v>1</v>
      </c>
      <c r="R19" s="95">
        <v>2</v>
      </c>
      <c r="S19" s="95">
        <v>1</v>
      </c>
      <c r="T19" s="95">
        <v>2</v>
      </c>
      <c r="U19" s="95">
        <v>1</v>
      </c>
      <c r="V19" s="95">
        <v>1</v>
      </c>
      <c r="W19" s="95">
        <v>1</v>
      </c>
      <c r="X19" s="95">
        <v>0</v>
      </c>
      <c r="Y19" s="95">
        <v>0</v>
      </c>
      <c r="Z19" s="3">
        <f t="shared" si="0"/>
        <v>27</v>
      </c>
      <c r="AA19" s="3">
        <f t="shared" si="1"/>
        <v>5</v>
      </c>
      <c r="AB19" s="4" t="str">
        <f t="shared" si="2"/>
        <v>высокий</v>
      </c>
    </row>
    <row r="20" spans="2:28" x14ac:dyDescent="0.25">
      <c r="B20" s="11">
        <v>13</v>
      </c>
      <c r="C20" s="1" t="s">
        <v>114</v>
      </c>
      <c r="D20" s="95">
        <v>1</v>
      </c>
      <c r="E20" s="96" t="s">
        <v>242</v>
      </c>
      <c r="F20" s="95">
        <v>4</v>
      </c>
      <c r="G20" s="95">
        <v>4</v>
      </c>
      <c r="H20" s="95">
        <v>0</v>
      </c>
      <c r="I20" s="95">
        <v>1</v>
      </c>
      <c r="J20" s="95">
        <v>1</v>
      </c>
      <c r="K20" s="95">
        <v>2</v>
      </c>
      <c r="L20" s="95">
        <v>0</v>
      </c>
      <c r="M20" s="95">
        <v>1</v>
      </c>
      <c r="N20" s="95">
        <v>2</v>
      </c>
      <c r="O20" s="95">
        <v>1</v>
      </c>
      <c r="P20" s="95">
        <v>0</v>
      </c>
      <c r="Q20" s="95">
        <v>1</v>
      </c>
      <c r="R20" s="95">
        <v>0</v>
      </c>
      <c r="S20" s="95">
        <v>1</v>
      </c>
      <c r="T20" s="95">
        <v>2</v>
      </c>
      <c r="U20" s="95">
        <v>0</v>
      </c>
      <c r="V20" s="95">
        <v>2</v>
      </c>
      <c r="W20" s="95">
        <v>1</v>
      </c>
      <c r="X20" s="95">
        <v>1</v>
      </c>
      <c r="Y20" s="95">
        <v>0</v>
      </c>
      <c r="Z20" s="3">
        <f t="shared" si="0"/>
        <v>16</v>
      </c>
      <c r="AA20" s="3">
        <f t="shared" si="1"/>
        <v>3</v>
      </c>
      <c r="AB20" s="4" t="str">
        <f t="shared" si="2"/>
        <v>низкий</v>
      </c>
    </row>
    <row r="21" spans="2:28" x14ac:dyDescent="0.25">
      <c r="B21" s="11">
        <v>14</v>
      </c>
      <c r="C21" s="1" t="s">
        <v>115</v>
      </c>
      <c r="D21" s="95">
        <v>1</v>
      </c>
      <c r="E21" s="96" t="s">
        <v>242</v>
      </c>
      <c r="F21" s="95">
        <v>4</v>
      </c>
      <c r="G21" s="95">
        <v>3</v>
      </c>
      <c r="H21" s="95">
        <v>3</v>
      </c>
      <c r="I21" s="95">
        <v>1</v>
      </c>
      <c r="J21" s="95">
        <v>1</v>
      </c>
      <c r="K21" s="95">
        <v>2</v>
      </c>
      <c r="L21" s="95">
        <v>0</v>
      </c>
      <c r="M21" s="95">
        <v>2</v>
      </c>
      <c r="N21" s="95">
        <v>3</v>
      </c>
      <c r="O21" s="95">
        <v>2</v>
      </c>
      <c r="P21" s="95">
        <v>1</v>
      </c>
      <c r="Q21" s="95">
        <v>1</v>
      </c>
      <c r="R21" s="95">
        <v>0</v>
      </c>
      <c r="S21" s="95">
        <v>1</v>
      </c>
      <c r="T21" s="95">
        <v>1</v>
      </c>
      <c r="U21" s="95">
        <v>1</v>
      </c>
      <c r="V21" s="95">
        <v>0</v>
      </c>
      <c r="W21" s="95">
        <v>1</v>
      </c>
      <c r="X21" s="95">
        <v>0</v>
      </c>
      <c r="Y21" s="95">
        <v>0</v>
      </c>
      <c r="Z21" s="3">
        <f t="shared" si="0"/>
        <v>20</v>
      </c>
      <c r="AA21" s="3">
        <f t="shared" si="1"/>
        <v>4</v>
      </c>
      <c r="AB21" s="4" t="str">
        <f t="shared" si="2"/>
        <v>средний</v>
      </c>
    </row>
    <row r="22" spans="2:28" x14ac:dyDescent="0.25">
      <c r="B22" s="11">
        <v>15</v>
      </c>
      <c r="C22" s="1" t="s">
        <v>116</v>
      </c>
      <c r="D22" s="95">
        <v>1</v>
      </c>
      <c r="E22" s="96" t="s">
        <v>242</v>
      </c>
      <c r="F22" s="95">
        <v>4</v>
      </c>
      <c r="G22" s="95">
        <v>2</v>
      </c>
      <c r="H22" s="95">
        <v>3</v>
      </c>
      <c r="I22" s="95">
        <v>1</v>
      </c>
      <c r="J22" s="95">
        <v>2</v>
      </c>
      <c r="K22" s="95">
        <v>0</v>
      </c>
      <c r="L22" s="95">
        <v>1</v>
      </c>
      <c r="M22" s="95">
        <v>2</v>
      </c>
      <c r="N22" s="95">
        <v>3</v>
      </c>
      <c r="O22" s="95">
        <v>2</v>
      </c>
      <c r="P22" s="95">
        <v>1</v>
      </c>
      <c r="Q22" s="95">
        <v>0</v>
      </c>
      <c r="R22" s="95">
        <v>2</v>
      </c>
      <c r="S22" s="95">
        <v>1</v>
      </c>
      <c r="T22" s="95">
        <v>1</v>
      </c>
      <c r="U22" s="95">
        <v>1</v>
      </c>
      <c r="V22" s="95">
        <v>1</v>
      </c>
      <c r="W22" s="95">
        <v>1</v>
      </c>
      <c r="X22" s="95">
        <v>1</v>
      </c>
      <c r="Y22" s="95">
        <v>0</v>
      </c>
      <c r="Z22" s="3">
        <f t="shared" si="0"/>
        <v>23</v>
      </c>
      <c r="AA22" s="3">
        <f t="shared" si="1"/>
        <v>4</v>
      </c>
      <c r="AB22" s="4" t="str">
        <f t="shared" si="2"/>
        <v>средний</v>
      </c>
    </row>
    <row r="23" spans="2:28" x14ac:dyDescent="0.25">
      <c r="B23" s="11">
        <v>16</v>
      </c>
      <c r="C23" s="1" t="s">
        <v>117</v>
      </c>
      <c r="D23" s="95">
        <v>1</v>
      </c>
      <c r="E23" s="96" t="s">
        <v>242</v>
      </c>
      <c r="F23" s="95">
        <v>3</v>
      </c>
      <c r="G23" s="95">
        <v>4</v>
      </c>
      <c r="H23" s="95">
        <v>0</v>
      </c>
      <c r="I23" s="95">
        <v>1</v>
      </c>
      <c r="J23" s="95">
        <v>3</v>
      </c>
      <c r="K23" s="95">
        <v>2</v>
      </c>
      <c r="L23" s="95">
        <v>1</v>
      </c>
      <c r="M23" s="95">
        <v>1</v>
      </c>
      <c r="N23" s="95">
        <v>3</v>
      </c>
      <c r="O23" s="95">
        <v>1</v>
      </c>
      <c r="P23" s="95">
        <v>1</v>
      </c>
      <c r="Q23" s="95">
        <v>1</v>
      </c>
      <c r="R23" s="95">
        <v>2</v>
      </c>
      <c r="S23" s="95">
        <v>0</v>
      </c>
      <c r="T23" s="95">
        <v>0</v>
      </c>
      <c r="U23" s="95">
        <v>0</v>
      </c>
      <c r="V23" s="95">
        <v>2</v>
      </c>
      <c r="W23" s="95">
        <v>1</v>
      </c>
      <c r="X23" s="95">
        <v>1</v>
      </c>
      <c r="Y23" s="95">
        <v>0</v>
      </c>
      <c r="Z23" s="3">
        <f t="shared" si="0"/>
        <v>20</v>
      </c>
      <c r="AA23" s="3">
        <f t="shared" si="1"/>
        <v>4</v>
      </c>
      <c r="AB23" s="4" t="str">
        <f t="shared" si="2"/>
        <v>средний</v>
      </c>
    </row>
    <row r="24" spans="2:28" x14ac:dyDescent="0.25">
      <c r="B24" s="11">
        <v>17</v>
      </c>
      <c r="C24" s="1" t="s">
        <v>118</v>
      </c>
      <c r="D24" s="95">
        <v>1</v>
      </c>
      <c r="E24" s="96" t="s">
        <v>242</v>
      </c>
      <c r="F24" s="95">
        <v>4</v>
      </c>
      <c r="G24" s="95">
        <v>3</v>
      </c>
      <c r="H24" s="95">
        <v>0</v>
      </c>
      <c r="I24" s="95">
        <v>1</v>
      </c>
      <c r="J24" s="95">
        <v>3</v>
      </c>
      <c r="K24" s="95">
        <v>2</v>
      </c>
      <c r="L24" s="95">
        <v>1</v>
      </c>
      <c r="M24" s="95">
        <v>1</v>
      </c>
      <c r="N24" s="95">
        <v>3</v>
      </c>
      <c r="O24" s="95">
        <v>2</v>
      </c>
      <c r="P24" s="95">
        <v>1</v>
      </c>
      <c r="Q24" s="95">
        <v>1</v>
      </c>
      <c r="R24" s="95">
        <v>2</v>
      </c>
      <c r="S24" s="95">
        <v>1</v>
      </c>
      <c r="T24" s="95">
        <v>2</v>
      </c>
      <c r="U24" s="95">
        <v>1</v>
      </c>
      <c r="V24" s="95">
        <v>2</v>
      </c>
      <c r="W24" s="95">
        <v>1</v>
      </c>
      <c r="X24" s="95">
        <v>2</v>
      </c>
      <c r="Y24" s="95">
        <v>1</v>
      </c>
      <c r="Z24" s="3">
        <f t="shared" si="0"/>
        <v>27</v>
      </c>
      <c r="AA24" s="3">
        <f t="shared" si="1"/>
        <v>5</v>
      </c>
      <c r="AB24" s="4" t="str">
        <f t="shared" si="2"/>
        <v>высокий</v>
      </c>
    </row>
    <row r="25" spans="2:28" x14ac:dyDescent="0.25">
      <c r="B25" s="11">
        <v>18</v>
      </c>
      <c r="C25" s="1" t="s">
        <v>119</v>
      </c>
      <c r="D25" s="95">
        <v>1</v>
      </c>
      <c r="E25" s="96" t="s">
        <v>242</v>
      </c>
      <c r="F25" s="95">
        <v>4</v>
      </c>
      <c r="G25" s="95">
        <v>2</v>
      </c>
      <c r="H25" s="95">
        <v>3</v>
      </c>
      <c r="I25" s="95">
        <v>1</v>
      </c>
      <c r="J25" s="95">
        <v>3</v>
      </c>
      <c r="K25" s="95">
        <v>1</v>
      </c>
      <c r="L25" s="95">
        <v>0</v>
      </c>
      <c r="M25" s="95">
        <v>2</v>
      </c>
      <c r="N25" s="95">
        <v>3</v>
      </c>
      <c r="O25" s="95">
        <v>1</v>
      </c>
      <c r="P25" s="95">
        <v>0</v>
      </c>
      <c r="Q25" s="95">
        <v>1</v>
      </c>
      <c r="R25" s="95">
        <v>1</v>
      </c>
      <c r="S25" s="95">
        <v>1</v>
      </c>
      <c r="T25" s="95">
        <v>1</v>
      </c>
      <c r="U25" s="95">
        <v>1</v>
      </c>
      <c r="V25" s="95">
        <v>1</v>
      </c>
      <c r="W25" s="95">
        <v>1</v>
      </c>
      <c r="X25" s="95">
        <v>0</v>
      </c>
      <c r="Y25" s="95">
        <v>1</v>
      </c>
      <c r="Z25" s="3">
        <f t="shared" si="0"/>
        <v>22</v>
      </c>
      <c r="AA25" s="3">
        <f t="shared" si="1"/>
        <v>4</v>
      </c>
      <c r="AB25" s="4" t="str">
        <f t="shared" si="2"/>
        <v>средний</v>
      </c>
    </row>
    <row r="26" spans="2:28" x14ac:dyDescent="0.25">
      <c r="B26" s="11">
        <v>19</v>
      </c>
      <c r="C26" s="1" t="s">
        <v>120</v>
      </c>
      <c r="D26" s="95">
        <v>1</v>
      </c>
      <c r="E26" s="96" t="s">
        <v>242</v>
      </c>
      <c r="F26" s="95">
        <v>3</v>
      </c>
      <c r="G26" s="95">
        <v>3</v>
      </c>
      <c r="H26" s="95">
        <v>0</v>
      </c>
      <c r="I26" s="95">
        <v>1</v>
      </c>
      <c r="J26" s="95">
        <v>2</v>
      </c>
      <c r="K26" s="95">
        <v>1</v>
      </c>
      <c r="L26" s="95">
        <v>0</v>
      </c>
      <c r="M26" s="95">
        <v>1</v>
      </c>
      <c r="N26" s="95">
        <v>2</v>
      </c>
      <c r="O26" s="95">
        <v>1</v>
      </c>
      <c r="P26" s="95">
        <v>1</v>
      </c>
      <c r="Q26" s="95">
        <v>1</v>
      </c>
      <c r="R26" s="95">
        <v>0</v>
      </c>
      <c r="S26" s="95">
        <v>0</v>
      </c>
      <c r="T26" s="95">
        <v>0</v>
      </c>
      <c r="U26" s="95">
        <v>1</v>
      </c>
      <c r="V26" s="95">
        <v>2</v>
      </c>
      <c r="W26" s="95">
        <v>1</v>
      </c>
      <c r="X26" s="95">
        <v>0</v>
      </c>
      <c r="Y26" s="95">
        <v>0</v>
      </c>
      <c r="Z26" s="3">
        <f t="shared" si="0"/>
        <v>14</v>
      </c>
      <c r="AA26" s="3">
        <f t="shared" si="1"/>
        <v>3</v>
      </c>
      <c r="AB26" s="4" t="str">
        <f t="shared" si="2"/>
        <v>низкий</v>
      </c>
    </row>
    <row r="27" spans="2:28" x14ac:dyDescent="0.25">
      <c r="B27" s="11">
        <v>20</v>
      </c>
      <c r="C27" s="1" t="s">
        <v>121</v>
      </c>
      <c r="D27" s="95">
        <v>1</v>
      </c>
      <c r="E27" s="96" t="s">
        <v>242</v>
      </c>
      <c r="F27" s="95">
        <v>4</v>
      </c>
      <c r="G27" s="95">
        <v>4</v>
      </c>
      <c r="H27" s="95">
        <v>3</v>
      </c>
      <c r="I27" s="95">
        <v>0</v>
      </c>
      <c r="J27" s="95">
        <v>1</v>
      </c>
      <c r="K27" s="95">
        <v>1</v>
      </c>
      <c r="L27" s="95">
        <v>0</v>
      </c>
      <c r="M27" s="95">
        <v>2</v>
      </c>
      <c r="N27" s="95">
        <v>2</v>
      </c>
      <c r="O27" s="95">
        <v>1</v>
      </c>
      <c r="P27" s="95">
        <v>1</v>
      </c>
      <c r="Q27" s="95">
        <v>1</v>
      </c>
      <c r="R27" s="95">
        <v>0</v>
      </c>
      <c r="S27" s="95">
        <v>0</v>
      </c>
      <c r="T27" s="95">
        <v>0</v>
      </c>
      <c r="U27" s="95">
        <v>1</v>
      </c>
      <c r="V27" s="95">
        <v>1</v>
      </c>
      <c r="W27" s="95">
        <v>1</v>
      </c>
      <c r="X27" s="95">
        <v>1</v>
      </c>
      <c r="Y27" s="95">
        <v>1</v>
      </c>
      <c r="Z27" s="3">
        <f t="shared" si="0"/>
        <v>17</v>
      </c>
      <c r="AA27" s="3">
        <f t="shared" si="1"/>
        <v>4</v>
      </c>
      <c r="AB27" s="4" t="str">
        <f t="shared" si="2"/>
        <v>средний</v>
      </c>
    </row>
    <row r="28" spans="2:28" x14ac:dyDescent="0.25">
      <c r="B28" s="11">
        <v>21</v>
      </c>
      <c r="C28" s="1" t="s">
        <v>122</v>
      </c>
      <c r="D28" s="95">
        <v>1</v>
      </c>
      <c r="E28" s="96" t="s">
        <v>242</v>
      </c>
      <c r="F28" s="95">
        <v>3</v>
      </c>
      <c r="G28" s="95">
        <v>1</v>
      </c>
      <c r="H28" s="95">
        <v>3</v>
      </c>
      <c r="I28" s="95">
        <v>0</v>
      </c>
      <c r="J28" s="95">
        <v>0</v>
      </c>
      <c r="K28" s="95">
        <v>2</v>
      </c>
      <c r="L28" s="95">
        <v>0</v>
      </c>
      <c r="M28" s="95">
        <v>2</v>
      </c>
      <c r="N28" s="95">
        <v>2</v>
      </c>
      <c r="O28" s="95">
        <v>1</v>
      </c>
      <c r="P28" s="95">
        <v>1</v>
      </c>
      <c r="Q28" s="95">
        <v>0</v>
      </c>
      <c r="R28" s="95">
        <v>2</v>
      </c>
      <c r="S28" s="95">
        <v>1</v>
      </c>
      <c r="T28" s="95">
        <v>1</v>
      </c>
      <c r="U28" s="95">
        <v>1</v>
      </c>
      <c r="V28" s="95">
        <v>1</v>
      </c>
      <c r="W28" s="95">
        <v>1</v>
      </c>
      <c r="X28" s="95">
        <v>1</v>
      </c>
      <c r="Y28" s="95">
        <v>0</v>
      </c>
      <c r="Z28" s="3">
        <f t="shared" si="0"/>
        <v>19</v>
      </c>
      <c r="AA28" s="3">
        <f t="shared" si="1"/>
        <v>4</v>
      </c>
      <c r="AB28" s="4" t="str">
        <f t="shared" si="2"/>
        <v>средний</v>
      </c>
    </row>
    <row r="29" spans="2:28" x14ac:dyDescent="0.25">
      <c r="B29" s="11">
        <v>22</v>
      </c>
      <c r="C29" s="1" t="s">
        <v>123</v>
      </c>
      <c r="D29" s="95">
        <v>1</v>
      </c>
      <c r="E29" s="96" t="s">
        <v>242</v>
      </c>
      <c r="F29" s="95">
        <v>3</v>
      </c>
      <c r="G29" s="95">
        <v>3</v>
      </c>
      <c r="H29" s="95">
        <v>0</v>
      </c>
      <c r="I29" s="95">
        <v>1</v>
      </c>
      <c r="J29" s="95">
        <v>2</v>
      </c>
      <c r="K29" s="95">
        <v>2</v>
      </c>
      <c r="L29" s="95">
        <v>0</v>
      </c>
      <c r="M29" s="95">
        <v>0</v>
      </c>
      <c r="N29" s="95">
        <v>2</v>
      </c>
      <c r="O29" s="95">
        <v>2</v>
      </c>
      <c r="P29" s="95">
        <v>1</v>
      </c>
      <c r="Q29" s="95">
        <v>1</v>
      </c>
      <c r="R29" s="95">
        <v>2</v>
      </c>
      <c r="S29" s="95">
        <v>1</v>
      </c>
      <c r="T29" s="95">
        <v>1</v>
      </c>
      <c r="U29" s="95">
        <v>1</v>
      </c>
      <c r="V29" s="95">
        <v>1</v>
      </c>
      <c r="W29" s="95">
        <v>0</v>
      </c>
      <c r="X29" s="95">
        <v>0</v>
      </c>
      <c r="Y29" s="95">
        <v>0</v>
      </c>
      <c r="Z29" s="3">
        <f t="shared" si="0"/>
        <v>17</v>
      </c>
      <c r="AA29" s="3">
        <f t="shared" si="1"/>
        <v>4</v>
      </c>
      <c r="AB29" s="4" t="str">
        <f t="shared" si="2"/>
        <v>средний</v>
      </c>
    </row>
    <row r="30" spans="2:28" x14ac:dyDescent="0.25">
      <c r="B30" s="11">
        <v>23</v>
      </c>
      <c r="C30" s="1" t="s">
        <v>124</v>
      </c>
      <c r="D30" s="95">
        <v>1</v>
      </c>
      <c r="E30" s="96" t="s">
        <v>242</v>
      </c>
      <c r="F30" s="95">
        <v>4</v>
      </c>
      <c r="G30" s="95">
        <v>2</v>
      </c>
      <c r="H30" s="95">
        <v>3</v>
      </c>
      <c r="I30" s="95">
        <v>1</v>
      </c>
      <c r="J30" s="95">
        <v>3</v>
      </c>
      <c r="K30" s="95">
        <v>1</v>
      </c>
      <c r="L30" s="95">
        <v>1</v>
      </c>
      <c r="M30" s="95">
        <v>1</v>
      </c>
      <c r="N30" s="95">
        <v>3</v>
      </c>
      <c r="O30" s="95">
        <v>1</v>
      </c>
      <c r="P30" s="95">
        <v>1</v>
      </c>
      <c r="Q30" s="95">
        <v>1</v>
      </c>
      <c r="R30" s="95">
        <v>2</v>
      </c>
      <c r="S30" s="95">
        <v>1</v>
      </c>
      <c r="T30" s="95">
        <v>2</v>
      </c>
      <c r="U30" s="95">
        <v>1</v>
      </c>
      <c r="V30" s="95">
        <v>2</v>
      </c>
      <c r="W30" s="95">
        <v>1</v>
      </c>
      <c r="X30" s="95">
        <v>2</v>
      </c>
      <c r="Y30" s="95">
        <v>1</v>
      </c>
      <c r="Z30" s="3">
        <f t="shared" si="0"/>
        <v>28</v>
      </c>
      <c r="AA30" s="3">
        <f t="shared" si="1"/>
        <v>5</v>
      </c>
      <c r="AB30" s="4" t="str">
        <f t="shared" si="2"/>
        <v>высокий</v>
      </c>
    </row>
    <row r="31" spans="2:28" x14ac:dyDescent="0.25">
      <c r="B31" s="11">
        <v>24</v>
      </c>
      <c r="C31" s="1" t="s">
        <v>125</v>
      </c>
      <c r="D31" s="95">
        <v>1</v>
      </c>
      <c r="E31" s="96" t="s">
        <v>242</v>
      </c>
      <c r="F31" s="95">
        <v>4</v>
      </c>
      <c r="G31" s="95">
        <v>1</v>
      </c>
      <c r="H31" s="95">
        <v>3</v>
      </c>
      <c r="I31" s="95">
        <v>1</v>
      </c>
      <c r="J31" s="95">
        <v>3</v>
      </c>
      <c r="K31" s="95">
        <v>2</v>
      </c>
      <c r="L31" s="95">
        <v>0</v>
      </c>
      <c r="M31" s="95">
        <v>1</v>
      </c>
      <c r="N31" s="95">
        <v>2</v>
      </c>
      <c r="O31" s="95">
        <v>2</v>
      </c>
      <c r="P31" s="95">
        <v>1</v>
      </c>
      <c r="Q31" s="95">
        <v>1</v>
      </c>
      <c r="R31" s="95">
        <v>1</v>
      </c>
      <c r="S31" s="95">
        <v>1</v>
      </c>
      <c r="T31" s="95">
        <v>0</v>
      </c>
      <c r="U31" s="95">
        <v>0</v>
      </c>
      <c r="V31" s="95">
        <v>0</v>
      </c>
      <c r="W31" s="95">
        <v>0</v>
      </c>
      <c r="X31" s="95">
        <v>0</v>
      </c>
      <c r="Y31" s="95">
        <v>0</v>
      </c>
      <c r="Z31" s="3">
        <f t="shared" si="0"/>
        <v>18</v>
      </c>
      <c r="AA31" s="3">
        <f t="shared" si="1"/>
        <v>4</v>
      </c>
      <c r="AB31" s="4" t="str">
        <f t="shared" si="2"/>
        <v>средний</v>
      </c>
    </row>
    <row r="32" spans="2:28" x14ac:dyDescent="0.25">
      <c r="B32" s="11">
        <v>25</v>
      </c>
      <c r="C32" s="1" t="s">
        <v>126</v>
      </c>
      <c r="D32" s="95">
        <v>0</v>
      </c>
      <c r="E32" s="96" t="s">
        <v>242</v>
      </c>
      <c r="F32" s="95">
        <v>4</v>
      </c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3"/>
      <c r="AA32" s="3"/>
      <c r="AB32" s="4"/>
    </row>
    <row r="33" spans="2:28" x14ac:dyDescent="0.25">
      <c r="B33" s="11">
        <v>26</v>
      </c>
      <c r="C33" s="1" t="s">
        <v>127</v>
      </c>
      <c r="D33" s="95">
        <v>1</v>
      </c>
      <c r="E33" s="96" t="s">
        <v>242</v>
      </c>
      <c r="F33" s="95">
        <v>4</v>
      </c>
      <c r="G33" s="95">
        <v>2</v>
      </c>
      <c r="H33" s="95">
        <v>3</v>
      </c>
      <c r="I33" s="95">
        <v>0</v>
      </c>
      <c r="J33" s="95">
        <v>2</v>
      </c>
      <c r="K33" s="95">
        <v>1</v>
      </c>
      <c r="L33" s="95">
        <v>1</v>
      </c>
      <c r="M33" s="95">
        <v>2</v>
      </c>
      <c r="N33" s="95">
        <v>3</v>
      </c>
      <c r="O33" s="95">
        <v>1</v>
      </c>
      <c r="P33" s="95">
        <v>1</v>
      </c>
      <c r="Q33" s="95">
        <v>0</v>
      </c>
      <c r="R33" s="95">
        <v>2</v>
      </c>
      <c r="S33" s="95">
        <v>1</v>
      </c>
      <c r="T33" s="95">
        <v>1</v>
      </c>
      <c r="U33" s="95">
        <v>1</v>
      </c>
      <c r="V33" s="95">
        <v>1</v>
      </c>
      <c r="W33" s="95">
        <v>0</v>
      </c>
      <c r="X33" s="95">
        <v>1</v>
      </c>
      <c r="Y33" s="95">
        <v>0</v>
      </c>
      <c r="Z33" s="3">
        <f t="shared" si="0"/>
        <v>21</v>
      </c>
      <c r="AA33" s="3">
        <f t="shared" si="1"/>
        <v>4</v>
      </c>
      <c r="AB33" s="4" t="str">
        <f t="shared" si="2"/>
        <v>средний</v>
      </c>
    </row>
    <row r="34" spans="2:28" x14ac:dyDescent="0.25">
      <c r="B34" s="11">
        <v>27</v>
      </c>
      <c r="C34" s="1" t="s">
        <v>128</v>
      </c>
      <c r="D34" s="95">
        <v>1</v>
      </c>
      <c r="E34" s="96" t="s">
        <v>242</v>
      </c>
      <c r="F34" s="95">
        <v>4</v>
      </c>
      <c r="G34" s="95">
        <v>1</v>
      </c>
      <c r="H34" s="95">
        <v>3</v>
      </c>
      <c r="I34" s="95">
        <v>1</v>
      </c>
      <c r="J34" s="95">
        <v>3</v>
      </c>
      <c r="K34" s="95">
        <v>2</v>
      </c>
      <c r="L34" s="95">
        <v>1</v>
      </c>
      <c r="M34" s="95">
        <v>1</v>
      </c>
      <c r="N34" s="95">
        <v>2</v>
      </c>
      <c r="O34" s="95">
        <v>2</v>
      </c>
      <c r="P34" s="95">
        <v>1</v>
      </c>
      <c r="Q34" s="95">
        <v>1</v>
      </c>
      <c r="R34" s="95">
        <v>2</v>
      </c>
      <c r="S34" s="95">
        <v>1</v>
      </c>
      <c r="T34" s="95">
        <v>1</v>
      </c>
      <c r="U34" s="95">
        <v>1</v>
      </c>
      <c r="V34" s="95">
        <v>0</v>
      </c>
      <c r="W34" s="95">
        <v>1</v>
      </c>
      <c r="X34" s="95">
        <v>2</v>
      </c>
      <c r="Y34" s="95">
        <v>1</v>
      </c>
      <c r="Z34" s="3">
        <f t="shared" si="0"/>
        <v>26</v>
      </c>
      <c r="AA34" s="3">
        <f t="shared" si="1"/>
        <v>4</v>
      </c>
      <c r="AB34" s="4" t="str">
        <f t="shared" si="2"/>
        <v>средний</v>
      </c>
    </row>
    <row r="35" spans="2:28" x14ac:dyDescent="0.25">
      <c r="B35" s="11">
        <v>28</v>
      </c>
      <c r="C35" s="1" t="s">
        <v>129</v>
      </c>
      <c r="D35" s="95">
        <v>1</v>
      </c>
      <c r="E35" s="96" t="s">
        <v>244</v>
      </c>
      <c r="F35" s="95">
        <v>5</v>
      </c>
      <c r="G35" s="95">
        <v>4</v>
      </c>
      <c r="H35" s="95">
        <v>0</v>
      </c>
      <c r="I35" s="95">
        <v>1</v>
      </c>
      <c r="J35" s="95">
        <v>2</v>
      </c>
      <c r="K35" s="95">
        <v>1</v>
      </c>
      <c r="L35" s="95">
        <v>1</v>
      </c>
      <c r="M35" s="95">
        <v>1</v>
      </c>
      <c r="N35" s="95">
        <v>2</v>
      </c>
      <c r="O35" s="95">
        <v>1</v>
      </c>
      <c r="P35" s="95">
        <v>0</v>
      </c>
      <c r="Q35" s="95">
        <v>1</v>
      </c>
      <c r="R35" s="95">
        <v>0</v>
      </c>
      <c r="S35" s="95">
        <v>1</v>
      </c>
      <c r="T35" s="95">
        <v>2</v>
      </c>
      <c r="U35" s="95">
        <v>1</v>
      </c>
      <c r="V35" s="95">
        <v>1</v>
      </c>
      <c r="W35" s="95">
        <v>1</v>
      </c>
      <c r="X35" s="95">
        <v>2</v>
      </c>
      <c r="Y35" s="95">
        <v>0</v>
      </c>
      <c r="Z35" s="3">
        <f t="shared" si="0"/>
        <v>18</v>
      </c>
      <c r="AA35" s="3">
        <f t="shared" si="1"/>
        <v>4</v>
      </c>
      <c r="AB35" s="4" t="str">
        <f t="shared" si="2"/>
        <v>средний</v>
      </c>
    </row>
    <row r="36" spans="2:28" x14ac:dyDescent="0.25">
      <c r="B36" s="29">
        <v>29</v>
      </c>
      <c r="C36" s="1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3"/>
      <c r="AA36" s="3"/>
      <c r="AB36" s="4"/>
    </row>
    <row r="37" spans="2:28" x14ac:dyDescent="0.25">
      <c r="B37" s="29">
        <v>30</v>
      </c>
      <c r="C37" s="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3"/>
      <c r="AA37" s="3"/>
      <c r="AB37" s="4"/>
    </row>
    <row r="38" spans="2:28" x14ac:dyDescent="0.25">
      <c r="B38" s="29">
        <v>31</v>
      </c>
      <c r="C38" s="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3"/>
      <c r="AA38" s="3"/>
      <c r="AB38" s="4"/>
    </row>
    <row r="39" spans="2:28" x14ac:dyDescent="0.25">
      <c r="B39" s="29">
        <v>32</v>
      </c>
      <c r="C39" s="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3"/>
      <c r="AA39" s="3"/>
      <c r="AB39" s="4"/>
    </row>
    <row r="40" spans="2:28" x14ac:dyDescent="0.25">
      <c r="B40" s="29">
        <v>33</v>
      </c>
      <c r="C40" s="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3"/>
      <c r="AA40" s="3"/>
      <c r="AB40" s="4"/>
    </row>
    <row r="41" spans="2:28" x14ac:dyDescent="0.25">
      <c r="B41" s="29">
        <v>34</v>
      </c>
      <c r="C41" s="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3"/>
      <c r="AA41" s="3"/>
      <c r="AB41" s="4"/>
    </row>
    <row r="42" spans="2:28" x14ac:dyDescent="0.25">
      <c r="B42" s="29">
        <v>35</v>
      </c>
      <c r="C42" s="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3"/>
      <c r="AA42" s="3"/>
      <c r="AB42" s="4"/>
    </row>
    <row r="43" spans="2:28" x14ac:dyDescent="0.25">
      <c r="B43" s="31" t="s">
        <v>3</v>
      </c>
      <c r="C43" s="31">
        <f>COUNTIF(C8:C42,"*")</f>
        <v>28</v>
      </c>
      <c r="D43" s="24">
        <f t="shared" ref="D43:Z43" si="3">SUM(D8:D42)</f>
        <v>26</v>
      </c>
      <c r="E43" s="24">
        <f t="shared" si="3"/>
        <v>0</v>
      </c>
      <c r="F43" s="24"/>
      <c r="G43" s="24"/>
      <c r="H43" s="24">
        <f t="shared" si="3"/>
        <v>51</v>
      </c>
      <c r="I43" s="24">
        <f t="shared" si="3"/>
        <v>22</v>
      </c>
      <c r="J43" s="24">
        <f t="shared" si="3"/>
        <v>54</v>
      </c>
      <c r="K43" s="24">
        <f t="shared" si="3"/>
        <v>36</v>
      </c>
      <c r="L43" s="24">
        <f t="shared" si="3"/>
        <v>17</v>
      </c>
      <c r="M43" s="24">
        <f t="shared" si="3"/>
        <v>35</v>
      </c>
      <c r="N43" s="24">
        <f t="shared" si="3"/>
        <v>63</v>
      </c>
      <c r="O43" s="24">
        <f t="shared" si="3"/>
        <v>36</v>
      </c>
      <c r="P43" s="24">
        <f t="shared" si="3"/>
        <v>23</v>
      </c>
      <c r="Q43" s="24">
        <f t="shared" si="3"/>
        <v>21</v>
      </c>
      <c r="R43" s="24">
        <f t="shared" si="3"/>
        <v>36</v>
      </c>
      <c r="S43" s="24">
        <f t="shared" si="3"/>
        <v>22</v>
      </c>
      <c r="T43" s="24">
        <f t="shared" si="3"/>
        <v>33</v>
      </c>
      <c r="U43" s="24">
        <f t="shared" si="3"/>
        <v>19</v>
      </c>
      <c r="V43" s="24">
        <f t="shared" si="3"/>
        <v>33</v>
      </c>
      <c r="W43" s="24">
        <f t="shared" si="3"/>
        <v>22</v>
      </c>
      <c r="X43" s="24">
        <f t="shared" si="3"/>
        <v>25</v>
      </c>
      <c r="Y43" s="24">
        <f t="shared" si="3"/>
        <v>11</v>
      </c>
      <c r="Z43" s="24">
        <f t="shared" si="3"/>
        <v>559</v>
      </c>
      <c r="AA43" s="24">
        <f>COUNTIF(AA8:AA42,"1")</f>
        <v>0</v>
      </c>
      <c r="AB43" s="25"/>
    </row>
    <row r="44" spans="2:28" x14ac:dyDescent="0.25">
      <c r="B44" s="8"/>
      <c r="C44" s="66" t="s">
        <v>44</v>
      </c>
      <c r="D44" s="67"/>
      <c r="E44" s="67"/>
      <c r="F44" s="34"/>
      <c r="G44" s="3"/>
      <c r="H44" s="3">
        <f>COUNTIF(H8:H42,"3")</f>
        <v>17</v>
      </c>
      <c r="I44" s="3"/>
      <c r="J44" s="3">
        <f>COUNTIF(J8:J42,"3")</f>
        <v>11</v>
      </c>
      <c r="K44" s="3"/>
      <c r="L44" s="3"/>
      <c r="M44" s="3"/>
      <c r="N44" s="3">
        <f>COUNTIF(N8:N42,"3")</f>
        <v>13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13"/>
    </row>
    <row r="45" spans="2:28" x14ac:dyDescent="0.25">
      <c r="B45" s="14"/>
      <c r="C45" s="63" t="s">
        <v>5</v>
      </c>
      <c r="D45" s="64"/>
      <c r="E45" s="65"/>
      <c r="F45" s="33"/>
      <c r="G45" s="12"/>
      <c r="H45" s="7">
        <f>COUNTIF(H8:H42,"2")</f>
        <v>0</v>
      </c>
      <c r="I45" s="7"/>
      <c r="J45" s="7">
        <f>COUNTIF(J8:J42,"2")</f>
        <v>8</v>
      </c>
      <c r="K45" s="7">
        <f>COUNTIF(K8:K42,"2")</f>
        <v>12</v>
      </c>
      <c r="L45" s="7"/>
      <c r="M45" s="7">
        <f>COUNTIF(M8:M42,"2")</f>
        <v>11</v>
      </c>
      <c r="N45" s="7">
        <f>COUNTIF(N8:N42,"2")</f>
        <v>11</v>
      </c>
      <c r="O45" s="7">
        <f>COUNTIF(O8:O42,"2")</f>
        <v>11</v>
      </c>
      <c r="P45" s="7"/>
      <c r="Q45" s="7"/>
      <c r="R45" s="7">
        <f>COUNTIF(R8:R42,"2")</f>
        <v>16</v>
      </c>
      <c r="S45" s="7"/>
      <c r="T45" s="7">
        <f>COUNTIF(T8:T42,"2")</f>
        <v>12</v>
      </c>
      <c r="U45" s="7"/>
      <c r="V45" s="7">
        <f>COUNTIF(V8:V42,"2")</f>
        <v>10</v>
      </c>
      <c r="W45" s="7"/>
      <c r="X45" s="7">
        <f>COUNTIF(X8:X42,"2")</f>
        <v>7</v>
      </c>
      <c r="Y45" s="4"/>
      <c r="Z45" s="15" t="s">
        <v>47</v>
      </c>
      <c r="AA45" s="15">
        <f>COUNTIF(AA8:AA42,"5")</f>
        <v>5</v>
      </c>
      <c r="AB45" s="14"/>
    </row>
    <row r="46" spans="2:28" x14ac:dyDescent="0.25">
      <c r="B46" s="14"/>
      <c r="C46" s="60" t="s">
        <v>6</v>
      </c>
      <c r="D46" s="61"/>
      <c r="E46" s="62"/>
      <c r="F46" s="32"/>
      <c r="G46" s="10"/>
      <c r="H46" s="4">
        <f>COUNTIF(H8:H42,"1")</f>
        <v>0</v>
      </c>
      <c r="I46" s="4">
        <f t="shared" ref="I46:W46" si="4">COUNTIF(I8:I42,"1")</f>
        <v>22</v>
      </c>
      <c r="J46" s="4">
        <f>COUNTIF(J8:J42,"1")</f>
        <v>5</v>
      </c>
      <c r="K46" s="4">
        <f>COUNTIF(K8:K42,"1")</f>
        <v>12</v>
      </c>
      <c r="L46" s="4">
        <f t="shared" si="4"/>
        <v>17</v>
      </c>
      <c r="M46" s="4">
        <f>COUNTIF(M8:M42,"1")</f>
        <v>13</v>
      </c>
      <c r="N46" s="4">
        <f>COUNTIF(N8:N42,"1")</f>
        <v>2</v>
      </c>
      <c r="O46" s="4">
        <f>COUNTIF(O8:O42,"1")</f>
        <v>14</v>
      </c>
      <c r="P46" s="4">
        <f t="shared" si="4"/>
        <v>23</v>
      </c>
      <c r="Q46" s="4">
        <f t="shared" si="4"/>
        <v>21</v>
      </c>
      <c r="R46" s="4">
        <f>COUNTIF(R8:R42,"1")</f>
        <v>4</v>
      </c>
      <c r="S46" s="4">
        <f t="shared" si="4"/>
        <v>22</v>
      </c>
      <c r="T46" s="4">
        <f>COUNTIF(T8:T42,"1")</f>
        <v>9</v>
      </c>
      <c r="U46" s="4">
        <f t="shared" si="4"/>
        <v>19</v>
      </c>
      <c r="V46" s="4">
        <f>COUNTIF(V8:V42,"1")</f>
        <v>13</v>
      </c>
      <c r="W46" s="4">
        <f t="shared" si="4"/>
        <v>22</v>
      </c>
      <c r="X46" s="4">
        <f>COUNTIF(X8:X42,"1")</f>
        <v>11</v>
      </c>
      <c r="Y46" s="4">
        <f>COUNTIF(Y8:Y42,"1")</f>
        <v>11</v>
      </c>
      <c r="Z46" s="15" t="s">
        <v>48</v>
      </c>
      <c r="AA46" s="15">
        <f>COUNTIF(AA8:AA42,"4")</f>
        <v>17</v>
      </c>
      <c r="AB46" s="14"/>
    </row>
    <row r="47" spans="2:28" x14ac:dyDescent="0.25">
      <c r="B47" s="14"/>
      <c r="C47" s="60" t="s">
        <v>7</v>
      </c>
      <c r="D47" s="61"/>
      <c r="E47" s="62"/>
      <c r="F47" s="32"/>
      <c r="G47" s="10"/>
      <c r="H47" s="4">
        <f>COUNTIF(H8:H42,"0")</f>
        <v>9</v>
      </c>
      <c r="I47" s="4">
        <f t="shared" ref="I47:Y47" si="5">COUNTIF(I8:I42,"0")</f>
        <v>4</v>
      </c>
      <c r="J47" s="4">
        <f t="shared" si="5"/>
        <v>2</v>
      </c>
      <c r="K47" s="4">
        <f t="shared" si="5"/>
        <v>2</v>
      </c>
      <c r="L47" s="4">
        <f t="shared" si="5"/>
        <v>9</v>
      </c>
      <c r="M47" s="4">
        <f t="shared" si="5"/>
        <v>2</v>
      </c>
      <c r="N47" s="4">
        <f t="shared" si="5"/>
        <v>0</v>
      </c>
      <c r="O47" s="4">
        <f t="shared" si="5"/>
        <v>1</v>
      </c>
      <c r="P47" s="4">
        <f t="shared" si="5"/>
        <v>3</v>
      </c>
      <c r="Q47" s="4">
        <f t="shared" si="5"/>
        <v>5</v>
      </c>
      <c r="R47" s="4">
        <f t="shared" si="5"/>
        <v>6</v>
      </c>
      <c r="S47" s="4">
        <f t="shared" si="5"/>
        <v>4</v>
      </c>
      <c r="T47" s="4">
        <f t="shared" si="5"/>
        <v>5</v>
      </c>
      <c r="U47" s="4">
        <f t="shared" si="5"/>
        <v>7</v>
      </c>
      <c r="V47" s="4">
        <f t="shared" si="5"/>
        <v>3</v>
      </c>
      <c r="W47" s="4">
        <f t="shared" si="5"/>
        <v>4</v>
      </c>
      <c r="X47" s="4">
        <f t="shared" si="5"/>
        <v>8</v>
      </c>
      <c r="Y47" s="4">
        <f t="shared" si="5"/>
        <v>15</v>
      </c>
      <c r="Z47" s="15" t="s">
        <v>49</v>
      </c>
      <c r="AA47" s="15">
        <f>COUNTIF(AA8:AA42,"3")</f>
        <v>4</v>
      </c>
      <c r="AB47" s="14"/>
    </row>
    <row r="48" spans="2:28" x14ac:dyDescent="0.25">
      <c r="B48" s="14"/>
      <c r="C48" s="60" t="s">
        <v>46</v>
      </c>
      <c r="D48" s="61"/>
      <c r="E48" s="62"/>
      <c r="F48" s="32"/>
      <c r="G48" s="4"/>
      <c r="H48" s="4">
        <f>COUNTIF(H8:H42,"N")</f>
        <v>0</v>
      </c>
      <c r="I48" s="4">
        <f t="shared" ref="I48:Y48" si="6">COUNTIF(I8:I42,"N")</f>
        <v>0</v>
      </c>
      <c r="J48" s="4">
        <f t="shared" si="6"/>
        <v>0</v>
      </c>
      <c r="K48" s="4">
        <f t="shared" si="6"/>
        <v>0</v>
      </c>
      <c r="L48" s="4">
        <f t="shared" si="6"/>
        <v>0</v>
      </c>
      <c r="M48" s="4">
        <f t="shared" si="6"/>
        <v>0</v>
      </c>
      <c r="N48" s="4">
        <f t="shared" si="6"/>
        <v>0</v>
      </c>
      <c r="O48" s="4">
        <f t="shared" si="6"/>
        <v>0</v>
      </c>
      <c r="P48" s="4">
        <f t="shared" si="6"/>
        <v>0</v>
      </c>
      <c r="Q48" s="4">
        <f t="shared" si="6"/>
        <v>0</v>
      </c>
      <c r="R48" s="4">
        <f t="shared" si="6"/>
        <v>0</v>
      </c>
      <c r="S48" s="4">
        <f t="shared" si="6"/>
        <v>0</v>
      </c>
      <c r="T48" s="4">
        <f t="shared" si="6"/>
        <v>0</v>
      </c>
      <c r="U48" s="4">
        <f t="shared" si="6"/>
        <v>0</v>
      </c>
      <c r="V48" s="4">
        <f t="shared" si="6"/>
        <v>0</v>
      </c>
      <c r="W48" s="4">
        <f t="shared" si="6"/>
        <v>0</v>
      </c>
      <c r="X48" s="4">
        <f t="shared" si="6"/>
        <v>0</v>
      </c>
      <c r="Y48" s="4">
        <f t="shared" si="6"/>
        <v>0</v>
      </c>
      <c r="Z48" s="15" t="s">
        <v>50</v>
      </c>
      <c r="AA48" s="15">
        <f>COUNTIF(AA8:AA42,"2")</f>
        <v>0</v>
      </c>
      <c r="AB48" s="14"/>
    </row>
  </sheetData>
  <sheetProtection selectLockedCells="1"/>
  <mergeCells count="45">
    <mergeCell ref="H2:X2"/>
    <mergeCell ref="O3:O5"/>
    <mergeCell ref="P3:P5"/>
    <mergeCell ref="X3:Y5"/>
    <mergeCell ref="P6:P7"/>
    <mergeCell ref="Q6:Q7"/>
    <mergeCell ref="R6:R7"/>
    <mergeCell ref="S6:T6"/>
    <mergeCell ref="B2:B7"/>
    <mergeCell ref="C2:C7"/>
    <mergeCell ref="D2:D7"/>
    <mergeCell ref="E2:E7"/>
    <mergeCell ref="G2:G7"/>
    <mergeCell ref="F2:F7"/>
    <mergeCell ref="Z2:Z7"/>
    <mergeCell ref="AA2:AA7"/>
    <mergeCell ref="AB2:AB7"/>
    <mergeCell ref="H3:H5"/>
    <mergeCell ref="I3:I5"/>
    <mergeCell ref="J3:J5"/>
    <mergeCell ref="K3:K5"/>
    <mergeCell ref="L3:L5"/>
    <mergeCell ref="M3:M5"/>
    <mergeCell ref="N3:N5"/>
    <mergeCell ref="Q3:Q5"/>
    <mergeCell ref="R3:R5"/>
    <mergeCell ref="S3:T5"/>
    <mergeCell ref="U3:V5"/>
    <mergeCell ref="W3:W5"/>
    <mergeCell ref="X6:Y6"/>
    <mergeCell ref="C46:E46"/>
    <mergeCell ref="C47:E47"/>
    <mergeCell ref="C48:E48"/>
    <mergeCell ref="U6:V6"/>
    <mergeCell ref="W6:W7"/>
    <mergeCell ref="C44:E44"/>
    <mergeCell ref="C45:E45"/>
    <mergeCell ref="N6:N7"/>
    <mergeCell ref="O6:O7"/>
    <mergeCell ref="H6:H7"/>
    <mergeCell ref="I6:I7"/>
    <mergeCell ref="J6:J7"/>
    <mergeCell ref="K6:K7"/>
    <mergeCell ref="L6:L7"/>
    <mergeCell ref="M6:M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B48"/>
  <sheetViews>
    <sheetView topLeftCell="A10" zoomScale="70" zoomScaleNormal="70" workbookViewId="0">
      <selection activeCell="A42" sqref="A42:XFD50"/>
    </sheetView>
  </sheetViews>
  <sheetFormatPr defaultRowHeight="15" x14ac:dyDescent="0.25"/>
  <cols>
    <col min="1" max="1" width="4.7109375" customWidth="1"/>
    <col min="2" max="2" width="9.7109375" customWidth="1"/>
    <col min="3" max="3" width="13.85546875" customWidth="1"/>
    <col min="4" max="4" width="7.140625" customWidth="1"/>
    <col min="5" max="5" width="13.140625" customWidth="1"/>
    <col min="6" max="7" width="6.5703125" customWidth="1"/>
    <col min="19" max="19" width="13.140625" customWidth="1"/>
    <col min="21" max="21" width="12" customWidth="1"/>
    <col min="24" max="25" width="13.7109375" customWidth="1"/>
    <col min="26" max="27" width="6.85546875" customWidth="1"/>
    <col min="28" max="28" width="14" customWidth="1"/>
    <col min="29" max="29" width="9.140625" customWidth="1"/>
  </cols>
  <sheetData>
    <row r="2" spans="2:28" ht="15" customHeight="1" x14ac:dyDescent="0.25">
      <c r="B2" s="47" t="s">
        <v>0</v>
      </c>
      <c r="C2" s="50" t="s">
        <v>1</v>
      </c>
      <c r="D2" s="50" t="s">
        <v>4</v>
      </c>
      <c r="E2" s="50" t="s">
        <v>68</v>
      </c>
      <c r="F2" s="50" t="s">
        <v>63</v>
      </c>
      <c r="G2" s="50" t="s">
        <v>71</v>
      </c>
      <c r="H2" s="68" t="s">
        <v>2</v>
      </c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20"/>
      <c r="Z2" s="59" t="s">
        <v>36</v>
      </c>
      <c r="AA2" s="59" t="s">
        <v>37</v>
      </c>
      <c r="AB2" s="53" t="s">
        <v>43</v>
      </c>
    </row>
    <row r="3" spans="2:28" x14ac:dyDescent="0.25">
      <c r="B3" s="48"/>
      <c r="C3" s="51"/>
      <c r="D3" s="51"/>
      <c r="E3" s="51"/>
      <c r="F3" s="51"/>
      <c r="G3" s="51"/>
      <c r="H3" s="56" t="s">
        <v>12</v>
      </c>
      <c r="I3" s="56" t="s">
        <v>13</v>
      </c>
      <c r="J3" s="56" t="s">
        <v>20</v>
      </c>
      <c r="K3" s="56" t="s">
        <v>21</v>
      </c>
      <c r="L3" s="56" t="s">
        <v>22</v>
      </c>
      <c r="M3" s="56" t="s">
        <v>23</v>
      </c>
      <c r="N3" s="56" t="s">
        <v>24</v>
      </c>
      <c r="O3" s="56" t="s">
        <v>25</v>
      </c>
      <c r="P3" s="56" t="s">
        <v>29</v>
      </c>
      <c r="Q3" s="56" t="s">
        <v>30</v>
      </c>
      <c r="R3" s="56" t="s">
        <v>31</v>
      </c>
      <c r="S3" s="41" t="s">
        <v>32</v>
      </c>
      <c r="T3" s="42"/>
      <c r="U3" s="41" t="s">
        <v>45</v>
      </c>
      <c r="V3" s="42"/>
      <c r="W3" s="39" t="s">
        <v>33</v>
      </c>
      <c r="X3" s="39" t="s">
        <v>35</v>
      </c>
      <c r="Y3" s="39"/>
      <c r="Z3" s="59"/>
      <c r="AA3" s="59"/>
      <c r="AB3" s="54"/>
    </row>
    <row r="4" spans="2:28" ht="193.5" customHeight="1" x14ac:dyDescent="0.25">
      <c r="B4" s="48"/>
      <c r="C4" s="51"/>
      <c r="D4" s="51"/>
      <c r="E4" s="51"/>
      <c r="F4" s="51"/>
      <c r="G4" s="51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43"/>
      <c r="T4" s="44"/>
      <c r="U4" s="43"/>
      <c r="V4" s="44"/>
      <c r="W4" s="39"/>
      <c r="X4" s="39"/>
      <c r="Y4" s="39"/>
      <c r="Z4" s="59"/>
      <c r="AA4" s="59"/>
      <c r="AB4" s="54"/>
    </row>
    <row r="5" spans="2:28" x14ac:dyDescent="0.25">
      <c r="B5" s="48"/>
      <c r="C5" s="51"/>
      <c r="D5" s="51"/>
      <c r="E5" s="51"/>
      <c r="F5" s="51"/>
      <c r="G5" s="51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45"/>
      <c r="T5" s="46"/>
      <c r="U5" s="45"/>
      <c r="V5" s="46"/>
      <c r="W5" s="39"/>
      <c r="X5" s="39"/>
      <c r="Y5" s="39"/>
      <c r="Z5" s="59"/>
      <c r="AA5" s="59"/>
      <c r="AB5" s="54"/>
    </row>
    <row r="6" spans="2:28" x14ac:dyDescent="0.25">
      <c r="B6" s="48"/>
      <c r="C6" s="51"/>
      <c r="D6" s="51"/>
      <c r="E6" s="51"/>
      <c r="F6" s="51"/>
      <c r="G6" s="51"/>
      <c r="H6" s="40">
        <v>1</v>
      </c>
      <c r="I6" s="40" t="s">
        <v>14</v>
      </c>
      <c r="J6" s="40" t="s">
        <v>15</v>
      </c>
      <c r="K6" s="37" t="s">
        <v>16</v>
      </c>
      <c r="L6" s="37" t="s">
        <v>17</v>
      </c>
      <c r="M6" s="37" t="s">
        <v>18</v>
      </c>
      <c r="N6" s="37" t="s">
        <v>19</v>
      </c>
      <c r="O6" s="37" t="s">
        <v>8</v>
      </c>
      <c r="P6" s="37" t="s">
        <v>9</v>
      </c>
      <c r="Q6" s="37" t="s">
        <v>26</v>
      </c>
      <c r="R6" s="37" t="s">
        <v>10</v>
      </c>
      <c r="S6" s="40" t="s">
        <v>11</v>
      </c>
      <c r="T6" s="40"/>
      <c r="U6" s="40" t="s">
        <v>27</v>
      </c>
      <c r="V6" s="40"/>
      <c r="W6" s="40" t="s">
        <v>28</v>
      </c>
      <c r="X6" s="40" t="s">
        <v>34</v>
      </c>
      <c r="Y6" s="40"/>
      <c r="Z6" s="59"/>
      <c r="AA6" s="59"/>
      <c r="AB6" s="54"/>
    </row>
    <row r="7" spans="2:28" ht="28.5" customHeight="1" x14ac:dyDescent="0.25">
      <c r="B7" s="49"/>
      <c r="C7" s="52"/>
      <c r="D7" s="52"/>
      <c r="E7" s="52"/>
      <c r="F7" s="52"/>
      <c r="G7" s="52"/>
      <c r="H7" s="40"/>
      <c r="I7" s="40"/>
      <c r="J7" s="40"/>
      <c r="K7" s="38"/>
      <c r="L7" s="38"/>
      <c r="M7" s="38"/>
      <c r="N7" s="38"/>
      <c r="O7" s="38"/>
      <c r="P7" s="38"/>
      <c r="Q7" s="38"/>
      <c r="R7" s="38"/>
      <c r="S7" s="21" t="s">
        <v>38</v>
      </c>
      <c r="T7" s="21" t="s">
        <v>39</v>
      </c>
      <c r="U7" s="21" t="s">
        <v>40</v>
      </c>
      <c r="V7" s="21" t="s">
        <v>39</v>
      </c>
      <c r="W7" s="40"/>
      <c r="X7" s="21" t="s">
        <v>41</v>
      </c>
      <c r="Y7" s="21" t="s">
        <v>42</v>
      </c>
      <c r="Z7" s="59"/>
      <c r="AA7" s="59"/>
      <c r="AB7" s="55"/>
    </row>
    <row r="8" spans="2:28" x14ac:dyDescent="0.25">
      <c r="B8" s="11">
        <v>1</v>
      </c>
      <c r="C8" s="1" t="s">
        <v>130</v>
      </c>
      <c r="D8" s="97">
        <v>1</v>
      </c>
      <c r="E8" s="96" t="s">
        <v>244</v>
      </c>
      <c r="F8" s="97">
        <v>4</v>
      </c>
      <c r="G8" s="97">
        <v>2</v>
      </c>
      <c r="H8" s="97">
        <v>3</v>
      </c>
      <c r="I8" s="97">
        <v>1</v>
      </c>
      <c r="J8" s="97">
        <v>1</v>
      </c>
      <c r="K8" s="97">
        <v>1</v>
      </c>
      <c r="L8" s="97">
        <v>1</v>
      </c>
      <c r="M8" s="97">
        <v>1</v>
      </c>
      <c r="N8" s="97">
        <v>3</v>
      </c>
      <c r="O8" s="97">
        <v>2</v>
      </c>
      <c r="P8" s="97">
        <v>1</v>
      </c>
      <c r="Q8" s="97">
        <v>0</v>
      </c>
      <c r="R8" s="97">
        <v>2</v>
      </c>
      <c r="S8" s="97">
        <v>1</v>
      </c>
      <c r="T8" s="97">
        <v>1</v>
      </c>
      <c r="U8" s="97">
        <v>1</v>
      </c>
      <c r="V8" s="97">
        <v>1</v>
      </c>
      <c r="W8" s="97">
        <v>1</v>
      </c>
      <c r="X8" s="97">
        <v>0</v>
      </c>
      <c r="Y8" s="97">
        <v>0</v>
      </c>
      <c r="Z8" s="3">
        <f>SUM(H8:Y8)</f>
        <v>21</v>
      </c>
      <c r="AA8" s="3">
        <f>IF(Z8&gt;26,5,IF(Z8&gt;16,4,IF(Z8&gt;9,3,2)))</f>
        <v>4</v>
      </c>
      <c r="AB8" s="4" t="str">
        <f>IF(Z8&gt;26,"высокий",IF(Z8&gt;16,"средний",IF(Z8&gt;9,"низкий","критический")))</f>
        <v>средний</v>
      </c>
    </row>
    <row r="9" spans="2:28" x14ac:dyDescent="0.25">
      <c r="B9" s="11">
        <v>2</v>
      </c>
      <c r="C9" s="1" t="s">
        <v>131</v>
      </c>
      <c r="D9" s="97">
        <v>1</v>
      </c>
      <c r="E9" s="96" t="s">
        <v>242</v>
      </c>
      <c r="F9" s="97">
        <v>4</v>
      </c>
      <c r="G9" s="97">
        <v>2</v>
      </c>
      <c r="H9" s="97">
        <v>3</v>
      </c>
      <c r="I9" s="97">
        <v>0</v>
      </c>
      <c r="J9" s="97">
        <v>1</v>
      </c>
      <c r="K9" s="97">
        <v>1</v>
      </c>
      <c r="L9" s="97">
        <v>1</v>
      </c>
      <c r="M9" s="97">
        <v>1</v>
      </c>
      <c r="N9" s="97">
        <v>2</v>
      </c>
      <c r="O9" s="97">
        <v>2</v>
      </c>
      <c r="P9" s="97">
        <v>1</v>
      </c>
      <c r="Q9" s="97">
        <v>0</v>
      </c>
      <c r="R9" s="97">
        <v>0</v>
      </c>
      <c r="S9" s="97">
        <v>1</v>
      </c>
      <c r="T9" s="97">
        <v>2</v>
      </c>
      <c r="U9" s="97">
        <v>1</v>
      </c>
      <c r="V9" s="97">
        <v>1</v>
      </c>
      <c r="W9" s="97">
        <v>1</v>
      </c>
      <c r="X9" s="97">
        <v>2</v>
      </c>
      <c r="Y9" s="97">
        <v>0</v>
      </c>
      <c r="Z9" s="3">
        <f t="shared" ref="Z9:Z42" si="0">SUM(H9:Y9)</f>
        <v>20</v>
      </c>
      <c r="AA9" s="3">
        <f t="shared" ref="AA9:AA42" si="1">IF(Z9&gt;26,5,IF(Z9&gt;16,4,IF(Z9&gt;9,3,2)))</f>
        <v>4</v>
      </c>
      <c r="AB9" s="4" t="str">
        <f t="shared" ref="AB9:AB42" si="2">IF(Z9&gt;26,"высокий",IF(Z9&gt;16,"средний",IF(Z9&gt;9,"низкий","критический")))</f>
        <v>средний</v>
      </c>
    </row>
    <row r="10" spans="2:28" x14ac:dyDescent="0.25">
      <c r="B10" s="11">
        <v>3</v>
      </c>
      <c r="C10" s="1" t="s">
        <v>132</v>
      </c>
      <c r="D10" s="97">
        <v>1</v>
      </c>
      <c r="E10" s="96" t="s">
        <v>242</v>
      </c>
      <c r="F10" s="97">
        <v>4</v>
      </c>
      <c r="G10" s="97">
        <v>3</v>
      </c>
      <c r="H10" s="97">
        <v>0</v>
      </c>
      <c r="I10" s="97">
        <v>1</v>
      </c>
      <c r="J10" s="97">
        <v>2</v>
      </c>
      <c r="K10" s="97">
        <v>1</v>
      </c>
      <c r="L10" s="97">
        <v>1</v>
      </c>
      <c r="M10" s="97">
        <v>2</v>
      </c>
      <c r="N10" s="97">
        <v>2</v>
      </c>
      <c r="O10" s="97">
        <v>2</v>
      </c>
      <c r="P10" s="97">
        <v>1</v>
      </c>
      <c r="Q10" s="97">
        <v>1</v>
      </c>
      <c r="R10" s="97">
        <v>0</v>
      </c>
      <c r="S10" s="97">
        <v>1</v>
      </c>
      <c r="T10" s="97">
        <v>1</v>
      </c>
      <c r="U10" s="97">
        <v>1</v>
      </c>
      <c r="V10" s="97">
        <v>2</v>
      </c>
      <c r="W10" s="97">
        <v>0</v>
      </c>
      <c r="X10" s="97">
        <v>0</v>
      </c>
      <c r="Y10" s="97">
        <v>0</v>
      </c>
      <c r="Z10" s="3">
        <f t="shared" si="0"/>
        <v>18</v>
      </c>
      <c r="AA10" s="3">
        <f t="shared" si="1"/>
        <v>4</v>
      </c>
      <c r="AB10" s="4" t="str">
        <f t="shared" si="2"/>
        <v>средний</v>
      </c>
    </row>
    <row r="11" spans="2:28" x14ac:dyDescent="0.25">
      <c r="B11" s="11">
        <v>4</v>
      </c>
      <c r="C11" s="1" t="s">
        <v>133</v>
      </c>
      <c r="D11" s="97">
        <v>1</v>
      </c>
      <c r="E11" s="96" t="s">
        <v>242</v>
      </c>
      <c r="F11" s="97">
        <v>4</v>
      </c>
      <c r="G11" s="97">
        <v>3</v>
      </c>
      <c r="H11" s="97">
        <v>3</v>
      </c>
      <c r="I11" s="97">
        <v>1</v>
      </c>
      <c r="J11" s="97">
        <v>3</v>
      </c>
      <c r="K11" s="97">
        <v>2</v>
      </c>
      <c r="L11" s="97">
        <v>1</v>
      </c>
      <c r="M11" s="97">
        <v>2</v>
      </c>
      <c r="N11" s="97">
        <v>2</v>
      </c>
      <c r="O11" s="97">
        <v>1</v>
      </c>
      <c r="P11" s="97">
        <v>1</v>
      </c>
      <c r="Q11" s="97">
        <v>1</v>
      </c>
      <c r="R11" s="97">
        <v>2</v>
      </c>
      <c r="S11" s="97">
        <v>1</v>
      </c>
      <c r="T11" s="97">
        <v>1</v>
      </c>
      <c r="U11" s="97">
        <v>1</v>
      </c>
      <c r="V11" s="97">
        <v>1</v>
      </c>
      <c r="W11" s="97">
        <v>1</v>
      </c>
      <c r="X11" s="97">
        <v>0</v>
      </c>
      <c r="Y11" s="97">
        <v>0</v>
      </c>
      <c r="Z11" s="3">
        <f t="shared" si="0"/>
        <v>24</v>
      </c>
      <c r="AA11" s="3">
        <f t="shared" si="1"/>
        <v>4</v>
      </c>
      <c r="AB11" s="4" t="str">
        <f t="shared" si="2"/>
        <v>средний</v>
      </c>
    </row>
    <row r="12" spans="2:28" x14ac:dyDescent="0.25">
      <c r="B12" s="11">
        <v>5</v>
      </c>
      <c r="C12" s="1" t="s">
        <v>134</v>
      </c>
      <c r="D12" s="97">
        <v>0</v>
      </c>
      <c r="E12" s="96" t="s">
        <v>242</v>
      </c>
      <c r="F12" s="97">
        <v>5</v>
      </c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3"/>
      <c r="AA12" s="3"/>
      <c r="AB12" s="4"/>
    </row>
    <row r="13" spans="2:28" x14ac:dyDescent="0.25">
      <c r="B13" s="11">
        <v>6</v>
      </c>
      <c r="C13" s="1" t="s">
        <v>135</v>
      </c>
      <c r="D13" s="97">
        <v>1</v>
      </c>
      <c r="E13" s="96" t="s">
        <v>242</v>
      </c>
      <c r="F13" s="97">
        <v>3</v>
      </c>
      <c r="G13" s="97">
        <v>4</v>
      </c>
      <c r="H13" s="97">
        <v>3</v>
      </c>
      <c r="I13" s="97">
        <v>1</v>
      </c>
      <c r="J13" s="97">
        <v>2</v>
      </c>
      <c r="K13" s="97">
        <v>2</v>
      </c>
      <c r="L13" s="97">
        <v>1</v>
      </c>
      <c r="M13" s="97">
        <v>0</v>
      </c>
      <c r="N13" s="97">
        <v>2</v>
      </c>
      <c r="O13" s="97">
        <v>1</v>
      </c>
      <c r="P13" s="97">
        <v>1</v>
      </c>
      <c r="Q13" s="97">
        <v>1</v>
      </c>
      <c r="R13" s="97">
        <v>1</v>
      </c>
      <c r="S13" s="97">
        <v>1</v>
      </c>
      <c r="T13" s="97">
        <v>2</v>
      </c>
      <c r="U13" s="97">
        <v>1</v>
      </c>
      <c r="V13" s="97">
        <v>2</v>
      </c>
      <c r="W13" s="97">
        <v>1</v>
      </c>
      <c r="X13" s="97">
        <v>1</v>
      </c>
      <c r="Y13" s="97">
        <v>0</v>
      </c>
      <c r="Z13" s="3">
        <f t="shared" ref="Z12:Z18" si="3">SUM(H13:Y13)</f>
        <v>23</v>
      </c>
      <c r="AA13" s="3">
        <f t="shared" si="1"/>
        <v>4</v>
      </c>
      <c r="AB13" s="4" t="str">
        <f t="shared" si="2"/>
        <v>средний</v>
      </c>
    </row>
    <row r="14" spans="2:28" x14ac:dyDescent="0.25">
      <c r="B14" s="11">
        <v>7</v>
      </c>
      <c r="C14" s="1" t="s">
        <v>136</v>
      </c>
      <c r="D14" s="97">
        <v>1</v>
      </c>
      <c r="E14" s="96" t="s">
        <v>242</v>
      </c>
      <c r="F14" s="97">
        <v>3</v>
      </c>
      <c r="G14" s="97">
        <v>3</v>
      </c>
      <c r="H14" s="97">
        <v>0</v>
      </c>
      <c r="I14" s="97">
        <v>1</v>
      </c>
      <c r="J14" s="97">
        <v>2</v>
      </c>
      <c r="K14" s="97">
        <v>2</v>
      </c>
      <c r="L14" s="97">
        <v>1</v>
      </c>
      <c r="M14" s="97">
        <v>2</v>
      </c>
      <c r="N14" s="97">
        <v>1</v>
      </c>
      <c r="O14" s="97">
        <v>2</v>
      </c>
      <c r="P14" s="97">
        <v>1</v>
      </c>
      <c r="Q14" s="97">
        <v>1</v>
      </c>
      <c r="R14" s="97">
        <v>0</v>
      </c>
      <c r="S14" s="97">
        <v>1</v>
      </c>
      <c r="T14" s="97">
        <v>1</v>
      </c>
      <c r="U14" s="97">
        <v>1</v>
      </c>
      <c r="V14" s="97">
        <v>1</v>
      </c>
      <c r="W14" s="97">
        <v>1</v>
      </c>
      <c r="X14" s="97">
        <v>0</v>
      </c>
      <c r="Y14" s="97">
        <v>0</v>
      </c>
      <c r="Z14" s="3">
        <f t="shared" si="3"/>
        <v>18</v>
      </c>
      <c r="AA14" s="3">
        <f t="shared" si="1"/>
        <v>4</v>
      </c>
      <c r="AB14" s="4" t="str">
        <f t="shared" si="2"/>
        <v>средний</v>
      </c>
    </row>
    <row r="15" spans="2:28" x14ac:dyDescent="0.25">
      <c r="B15" s="11">
        <v>8</v>
      </c>
      <c r="C15" s="1" t="s">
        <v>137</v>
      </c>
      <c r="D15" s="97">
        <v>1</v>
      </c>
      <c r="E15" s="96" t="s">
        <v>242</v>
      </c>
      <c r="F15" s="97">
        <v>5</v>
      </c>
      <c r="G15" s="97">
        <v>3</v>
      </c>
      <c r="H15" s="97">
        <v>3</v>
      </c>
      <c r="I15" s="97">
        <v>1</v>
      </c>
      <c r="J15" s="97">
        <v>2</v>
      </c>
      <c r="K15" s="97">
        <v>2</v>
      </c>
      <c r="L15" s="97">
        <v>1</v>
      </c>
      <c r="M15" s="97">
        <v>2</v>
      </c>
      <c r="N15" s="97">
        <v>2</v>
      </c>
      <c r="O15" s="97">
        <v>2</v>
      </c>
      <c r="P15" s="97">
        <v>1</v>
      </c>
      <c r="Q15" s="97">
        <v>1</v>
      </c>
      <c r="R15" s="97">
        <v>2</v>
      </c>
      <c r="S15" s="97">
        <v>1</v>
      </c>
      <c r="T15" s="97">
        <v>1</v>
      </c>
      <c r="U15" s="97">
        <v>1</v>
      </c>
      <c r="V15" s="97">
        <v>2</v>
      </c>
      <c r="W15" s="97">
        <v>1</v>
      </c>
      <c r="X15" s="97">
        <v>0</v>
      </c>
      <c r="Y15" s="97">
        <v>0</v>
      </c>
      <c r="Z15" s="3">
        <f t="shared" si="3"/>
        <v>25</v>
      </c>
      <c r="AA15" s="3">
        <f t="shared" si="1"/>
        <v>4</v>
      </c>
      <c r="AB15" s="4" t="str">
        <f t="shared" si="2"/>
        <v>средний</v>
      </c>
    </row>
    <row r="16" spans="2:28" x14ac:dyDescent="0.25">
      <c r="B16" s="11">
        <v>9</v>
      </c>
      <c r="C16" s="1" t="s">
        <v>138</v>
      </c>
      <c r="D16" s="97">
        <v>1</v>
      </c>
      <c r="E16" s="96" t="s">
        <v>242</v>
      </c>
      <c r="F16" s="97">
        <v>4</v>
      </c>
      <c r="G16" s="97">
        <v>2</v>
      </c>
      <c r="H16" s="97">
        <v>3</v>
      </c>
      <c r="I16" s="97">
        <v>1</v>
      </c>
      <c r="J16" s="97">
        <v>1</v>
      </c>
      <c r="K16" s="97">
        <v>1</v>
      </c>
      <c r="L16" s="97">
        <v>1</v>
      </c>
      <c r="M16" s="97">
        <v>1</v>
      </c>
      <c r="N16" s="97">
        <v>2</v>
      </c>
      <c r="O16" s="97">
        <v>1</v>
      </c>
      <c r="P16" s="97">
        <v>1</v>
      </c>
      <c r="Q16" s="97">
        <v>1</v>
      </c>
      <c r="R16" s="97">
        <v>0</v>
      </c>
      <c r="S16" s="97">
        <v>1</v>
      </c>
      <c r="T16" s="97">
        <v>1</v>
      </c>
      <c r="U16" s="97">
        <v>1</v>
      </c>
      <c r="V16" s="97">
        <v>1</v>
      </c>
      <c r="W16" s="97">
        <v>1</v>
      </c>
      <c r="X16" s="97">
        <v>0</v>
      </c>
      <c r="Y16" s="97">
        <v>0</v>
      </c>
      <c r="Z16" s="3">
        <f t="shared" si="3"/>
        <v>18</v>
      </c>
      <c r="AA16" s="3">
        <f t="shared" si="1"/>
        <v>4</v>
      </c>
      <c r="AB16" s="4" t="str">
        <f t="shared" si="2"/>
        <v>средний</v>
      </c>
    </row>
    <row r="17" spans="2:28" x14ac:dyDescent="0.25">
      <c r="B17" s="11">
        <v>10</v>
      </c>
      <c r="C17" s="1" t="s">
        <v>139</v>
      </c>
      <c r="D17" s="97">
        <v>1</v>
      </c>
      <c r="E17" s="96" t="s">
        <v>242</v>
      </c>
      <c r="F17" s="97">
        <v>4</v>
      </c>
      <c r="G17" s="97">
        <v>2</v>
      </c>
      <c r="H17" s="97">
        <v>3</v>
      </c>
      <c r="I17" s="97">
        <v>1</v>
      </c>
      <c r="J17" s="97">
        <v>2</v>
      </c>
      <c r="K17" s="97">
        <v>1</v>
      </c>
      <c r="L17" s="97">
        <v>1</v>
      </c>
      <c r="M17" s="97">
        <v>2</v>
      </c>
      <c r="N17" s="97">
        <v>3</v>
      </c>
      <c r="O17" s="97">
        <v>2</v>
      </c>
      <c r="P17" s="97">
        <v>1</v>
      </c>
      <c r="Q17" s="97">
        <v>1</v>
      </c>
      <c r="R17" s="97">
        <v>2</v>
      </c>
      <c r="S17" s="97">
        <v>1</v>
      </c>
      <c r="T17" s="97">
        <v>2</v>
      </c>
      <c r="U17" s="97">
        <v>1</v>
      </c>
      <c r="V17" s="97">
        <v>2</v>
      </c>
      <c r="W17" s="97">
        <v>1</v>
      </c>
      <c r="X17" s="97">
        <v>1</v>
      </c>
      <c r="Y17" s="97">
        <v>0</v>
      </c>
      <c r="Z17" s="3">
        <f t="shared" si="3"/>
        <v>27</v>
      </c>
      <c r="AA17" s="3">
        <f t="shared" si="1"/>
        <v>5</v>
      </c>
      <c r="AB17" s="4" t="str">
        <f t="shared" si="2"/>
        <v>высокий</v>
      </c>
    </row>
    <row r="18" spans="2:28" x14ac:dyDescent="0.25">
      <c r="B18" s="11">
        <v>11</v>
      </c>
      <c r="C18" s="1" t="s">
        <v>140</v>
      </c>
      <c r="D18" s="97">
        <v>1</v>
      </c>
      <c r="E18" s="96" t="s">
        <v>242</v>
      </c>
      <c r="F18" s="97">
        <v>4</v>
      </c>
      <c r="G18" s="97">
        <v>4</v>
      </c>
      <c r="H18" s="97">
        <v>2</v>
      </c>
      <c r="I18" s="97">
        <v>1</v>
      </c>
      <c r="J18" s="97">
        <v>2</v>
      </c>
      <c r="K18" s="97">
        <v>2</v>
      </c>
      <c r="L18" s="97">
        <v>1</v>
      </c>
      <c r="M18" s="97">
        <v>1</v>
      </c>
      <c r="N18" s="97">
        <v>3</v>
      </c>
      <c r="O18" s="97">
        <v>2</v>
      </c>
      <c r="P18" s="97">
        <v>0</v>
      </c>
      <c r="Q18" s="97">
        <v>1</v>
      </c>
      <c r="R18" s="97">
        <v>2</v>
      </c>
      <c r="S18" s="97">
        <v>1</v>
      </c>
      <c r="T18" s="97">
        <v>2</v>
      </c>
      <c r="U18" s="97">
        <v>1</v>
      </c>
      <c r="V18" s="97">
        <v>2</v>
      </c>
      <c r="W18" s="97">
        <v>1</v>
      </c>
      <c r="X18" s="97">
        <v>0</v>
      </c>
      <c r="Y18" s="97">
        <v>0</v>
      </c>
      <c r="Z18" s="3">
        <f t="shared" si="3"/>
        <v>24</v>
      </c>
      <c r="AA18" s="3">
        <f t="shared" si="1"/>
        <v>4</v>
      </c>
      <c r="AB18" s="4" t="str">
        <f t="shared" si="2"/>
        <v>средний</v>
      </c>
    </row>
    <row r="19" spans="2:28" x14ac:dyDescent="0.25">
      <c r="B19" s="11">
        <v>12</v>
      </c>
      <c r="C19" s="1" t="s">
        <v>141</v>
      </c>
      <c r="D19" s="97">
        <v>1</v>
      </c>
      <c r="E19" s="96" t="s">
        <v>242</v>
      </c>
      <c r="F19" s="97">
        <v>4</v>
      </c>
      <c r="G19" s="97">
        <v>4</v>
      </c>
      <c r="H19" s="97">
        <v>3</v>
      </c>
      <c r="I19" s="97">
        <v>1</v>
      </c>
      <c r="J19" s="97">
        <v>2</v>
      </c>
      <c r="K19" s="97">
        <v>2</v>
      </c>
      <c r="L19" s="97">
        <v>1</v>
      </c>
      <c r="M19" s="97">
        <v>2</v>
      </c>
      <c r="N19" s="97">
        <v>3</v>
      </c>
      <c r="O19" s="97">
        <v>2</v>
      </c>
      <c r="P19" s="97">
        <v>1</v>
      </c>
      <c r="Q19" s="97">
        <v>1</v>
      </c>
      <c r="R19" s="97">
        <v>2</v>
      </c>
      <c r="S19" s="97">
        <v>0</v>
      </c>
      <c r="T19" s="97">
        <v>2</v>
      </c>
      <c r="U19" s="97">
        <v>1</v>
      </c>
      <c r="V19" s="97">
        <v>2</v>
      </c>
      <c r="W19" s="97">
        <v>1</v>
      </c>
      <c r="X19" s="97">
        <v>2</v>
      </c>
      <c r="Y19" s="97">
        <v>0</v>
      </c>
      <c r="Z19" s="3">
        <f t="shared" si="0"/>
        <v>28</v>
      </c>
      <c r="AA19" s="3">
        <f t="shared" si="1"/>
        <v>5</v>
      </c>
      <c r="AB19" s="4" t="str">
        <f t="shared" si="2"/>
        <v>высокий</v>
      </c>
    </row>
    <row r="20" spans="2:28" x14ac:dyDescent="0.25">
      <c r="B20" s="11">
        <v>13</v>
      </c>
      <c r="C20" s="1" t="s">
        <v>142</v>
      </c>
      <c r="D20" s="97">
        <v>1</v>
      </c>
      <c r="E20" s="96" t="s">
        <v>242</v>
      </c>
      <c r="F20" s="97">
        <v>4</v>
      </c>
      <c r="G20" s="97">
        <v>4</v>
      </c>
      <c r="H20" s="97">
        <v>0</v>
      </c>
      <c r="I20" s="97">
        <v>1</v>
      </c>
      <c r="J20" s="97">
        <v>1</v>
      </c>
      <c r="K20" s="97">
        <v>0</v>
      </c>
      <c r="L20" s="97">
        <v>1</v>
      </c>
      <c r="M20" s="97">
        <v>1</v>
      </c>
      <c r="N20" s="97">
        <v>1</v>
      </c>
      <c r="O20" s="97">
        <v>1</v>
      </c>
      <c r="P20" s="97">
        <v>1</v>
      </c>
      <c r="Q20" s="97">
        <v>0</v>
      </c>
      <c r="R20" s="97">
        <v>2</v>
      </c>
      <c r="S20" s="97">
        <v>1</v>
      </c>
      <c r="T20" s="97">
        <v>0</v>
      </c>
      <c r="U20" s="97">
        <v>1</v>
      </c>
      <c r="V20" s="97">
        <v>1</v>
      </c>
      <c r="W20" s="97">
        <v>0</v>
      </c>
      <c r="X20" s="97">
        <v>2</v>
      </c>
      <c r="Y20" s="97">
        <v>0</v>
      </c>
      <c r="Z20" s="3">
        <f t="shared" si="0"/>
        <v>14</v>
      </c>
      <c r="AA20" s="3">
        <f t="shared" si="1"/>
        <v>3</v>
      </c>
      <c r="AB20" s="4" t="str">
        <f t="shared" si="2"/>
        <v>низкий</v>
      </c>
    </row>
    <row r="21" spans="2:28" x14ac:dyDescent="0.25">
      <c r="B21" s="11">
        <v>14</v>
      </c>
      <c r="C21" s="1" t="s">
        <v>143</v>
      </c>
      <c r="D21" s="97">
        <v>1</v>
      </c>
      <c r="E21" s="96" t="s">
        <v>242</v>
      </c>
      <c r="F21" s="97">
        <v>3</v>
      </c>
      <c r="G21" s="97">
        <v>3</v>
      </c>
      <c r="H21" s="97">
        <v>0</v>
      </c>
      <c r="I21" s="97">
        <v>1</v>
      </c>
      <c r="J21" s="97">
        <v>2</v>
      </c>
      <c r="K21" s="97">
        <v>1</v>
      </c>
      <c r="L21" s="97">
        <v>1</v>
      </c>
      <c r="M21" s="97">
        <v>2</v>
      </c>
      <c r="N21" s="97">
        <v>2</v>
      </c>
      <c r="O21" s="97">
        <v>2</v>
      </c>
      <c r="P21" s="97">
        <v>0</v>
      </c>
      <c r="Q21" s="97">
        <v>1</v>
      </c>
      <c r="R21" s="97">
        <v>2</v>
      </c>
      <c r="S21" s="97">
        <v>1</v>
      </c>
      <c r="T21" s="97">
        <v>1</v>
      </c>
      <c r="U21" s="97">
        <v>1</v>
      </c>
      <c r="V21" s="97">
        <v>2</v>
      </c>
      <c r="W21" s="97">
        <v>1</v>
      </c>
      <c r="X21" s="97">
        <v>0</v>
      </c>
      <c r="Y21" s="97">
        <v>0</v>
      </c>
      <c r="Z21" s="3">
        <f t="shared" si="0"/>
        <v>20</v>
      </c>
      <c r="AA21" s="3">
        <f t="shared" si="1"/>
        <v>4</v>
      </c>
      <c r="AB21" s="4" t="str">
        <f t="shared" si="2"/>
        <v>средний</v>
      </c>
    </row>
    <row r="22" spans="2:28" x14ac:dyDescent="0.25">
      <c r="B22" s="11">
        <v>15</v>
      </c>
      <c r="C22" s="1" t="s">
        <v>144</v>
      </c>
      <c r="D22" s="97">
        <v>1</v>
      </c>
      <c r="E22" s="96" t="s">
        <v>242</v>
      </c>
      <c r="F22" s="97">
        <v>3</v>
      </c>
      <c r="G22" s="97">
        <v>3</v>
      </c>
      <c r="H22" s="97">
        <v>0</v>
      </c>
      <c r="I22" s="97">
        <v>1</v>
      </c>
      <c r="J22" s="97">
        <v>1</v>
      </c>
      <c r="K22" s="97">
        <v>1</v>
      </c>
      <c r="L22" s="97">
        <v>1</v>
      </c>
      <c r="M22" s="97">
        <v>2</v>
      </c>
      <c r="N22" s="97">
        <v>2</v>
      </c>
      <c r="O22" s="97">
        <v>1</v>
      </c>
      <c r="P22" s="97">
        <v>1</v>
      </c>
      <c r="Q22" s="97">
        <v>0</v>
      </c>
      <c r="R22" s="97">
        <v>2</v>
      </c>
      <c r="S22" s="97">
        <v>1</v>
      </c>
      <c r="T22" s="97">
        <v>1</v>
      </c>
      <c r="U22" s="97">
        <v>1</v>
      </c>
      <c r="V22" s="97">
        <v>1</v>
      </c>
      <c r="W22" s="97">
        <v>1</v>
      </c>
      <c r="X22" s="97">
        <v>0</v>
      </c>
      <c r="Y22" s="97">
        <v>0</v>
      </c>
      <c r="Z22" s="3">
        <f t="shared" si="0"/>
        <v>17</v>
      </c>
      <c r="AA22" s="3">
        <f t="shared" si="1"/>
        <v>4</v>
      </c>
      <c r="AB22" s="4" t="str">
        <f t="shared" si="2"/>
        <v>средний</v>
      </c>
    </row>
    <row r="23" spans="2:28" x14ac:dyDescent="0.25">
      <c r="B23" s="11">
        <v>16</v>
      </c>
      <c r="C23" s="1" t="s">
        <v>145</v>
      </c>
      <c r="D23" s="97">
        <v>1</v>
      </c>
      <c r="E23" s="96" t="s">
        <v>242</v>
      </c>
      <c r="F23" s="97">
        <v>4</v>
      </c>
      <c r="G23" s="97">
        <v>2</v>
      </c>
      <c r="H23" s="97">
        <v>3</v>
      </c>
      <c r="I23" s="97">
        <v>0</v>
      </c>
      <c r="J23" s="97">
        <v>2</v>
      </c>
      <c r="K23" s="97">
        <v>1</v>
      </c>
      <c r="L23" s="97">
        <v>1</v>
      </c>
      <c r="M23" s="97">
        <v>1</v>
      </c>
      <c r="N23" s="97">
        <v>2</v>
      </c>
      <c r="O23" s="97">
        <v>2</v>
      </c>
      <c r="P23" s="97">
        <v>1</v>
      </c>
      <c r="Q23" s="97">
        <v>1</v>
      </c>
      <c r="R23" s="97">
        <v>2</v>
      </c>
      <c r="S23" s="97">
        <v>1</v>
      </c>
      <c r="T23" s="97">
        <v>2</v>
      </c>
      <c r="U23" s="97">
        <v>1</v>
      </c>
      <c r="V23" s="97">
        <v>1</v>
      </c>
      <c r="W23" s="97">
        <v>0</v>
      </c>
      <c r="X23" s="97">
        <v>1</v>
      </c>
      <c r="Y23" s="97">
        <v>0</v>
      </c>
      <c r="Z23" s="3">
        <f t="shared" si="0"/>
        <v>22</v>
      </c>
      <c r="AA23" s="3">
        <f t="shared" si="1"/>
        <v>4</v>
      </c>
      <c r="AB23" s="4" t="str">
        <f t="shared" si="2"/>
        <v>средний</v>
      </c>
    </row>
    <row r="24" spans="2:28" x14ac:dyDescent="0.25">
      <c r="B24" s="11">
        <v>17</v>
      </c>
      <c r="C24" s="1" t="s">
        <v>146</v>
      </c>
      <c r="D24" s="97">
        <v>1</v>
      </c>
      <c r="E24" s="96" t="s">
        <v>242</v>
      </c>
      <c r="F24" s="97">
        <v>4</v>
      </c>
      <c r="G24" s="97">
        <v>1</v>
      </c>
      <c r="H24" s="97">
        <v>0</v>
      </c>
      <c r="I24" s="97">
        <v>1</v>
      </c>
      <c r="J24" s="97">
        <v>1</v>
      </c>
      <c r="K24" s="97">
        <v>1</v>
      </c>
      <c r="L24" s="97">
        <v>1</v>
      </c>
      <c r="M24" s="97">
        <v>2</v>
      </c>
      <c r="N24" s="97">
        <v>3</v>
      </c>
      <c r="O24" s="97">
        <v>0</v>
      </c>
      <c r="P24" s="97">
        <v>1</v>
      </c>
      <c r="Q24" s="97">
        <v>1</v>
      </c>
      <c r="R24" s="97">
        <v>2</v>
      </c>
      <c r="S24" s="97">
        <v>1</v>
      </c>
      <c r="T24" s="97">
        <v>1</v>
      </c>
      <c r="U24" s="97">
        <v>1</v>
      </c>
      <c r="V24" s="97">
        <v>1</v>
      </c>
      <c r="W24" s="97">
        <v>1</v>
      </c>
      <c r="X24" s="97">
        <v>0</v>
      </c>
      <c r="Y24" s="97">
        <v>0</v>
      </c>
      <c r="Z24" s="3">
        <f t="shared" si="0"/>
        <v>18</v>
      </c>
      <c r="AA24" s="3">
        <f t="shared" si="1"/>
        <v>4</v>
      </c>
      <c r="AB24" s="4" t="str">
        <f t="shared" si="2"/>
        <v>средний</v>
      </c>
    </row>
    <row r="25" spans="2:28" x14ac:dyDescent="0.25">
      <c r="B25" s="11">
        <v>18</v>
      </c>
      <c r="C25" s="1" t="s">
        <v>147</v>
      </c>
      <c r="D25" s="97">
        <v>1</v>
      </c>
      <c r="E25" s="96" t="s">
        <v>242</v>
      </c>
      <c r="F25" s="97">
        <v>4</v>
      </c>
      <c r="G25" s="97">
        <v>4</v>
      </c>
      <c r="H25" s="97">
        <v>0</v>
      </c>
      <c r="I25" s="97">
        <v>1</v>
      </c>
      <c r="J25" s="97">
        <v>2</v>
      </c>
      <c r="K25" s="97">
        <v>1</v>
      </c>
      <c r="L25" s="97">
        <v>1</v>
      </c>
      <c r="M25" s="97">
        <v>1</v>
      </c>
      <c r="N25" s="97">
        <v>2</v>
      </c>
      <c r="O25" s="97">
        <v>2</v>
      </c>
      <c r="P25" s="97">
        <v>0</v>
      </c>
      <c r="Q25" s="97">
        <v>0</v>
      </c>
      <c r="R25" s="97">
        <v>0</v>
      </c>
      <c r="S25" s="97">
        <v>1</v>
      </c>
      <c r="T25" s="97">
        <v>2</v>
      </c>
      <c r="U25" s="97">
        <v>1</v>
      </c>
      <c r="V25" s="97">
        <v>2</v>
      </c>
      <c r="W25" s="97">
        <v>1</v>
      </c>
      <c r="X25" s="97">
        <v>0</v>
      </c>
      <c r="Y25" s="97">
        <v>0</v>
      </c>
      <c r="Z25" s="3">
        <f t="shared" si="0"/>
        <v>17</v>
      </c>
      <c r="AA25" s="3">
        <f t="shared" si="1"/>
        <v>4</v>
      </c>
      <c r="AB25" s="4" t="str">
        <f t="shared" si="2"/>
        <v>средний</v>
      </c>
    </row>
    <row r="26" spans="2:28" x14ac:dyDescent="0.25">
      <c r="B26" s="11">
        <v>19</v>
      </c>
      <c r="C26" s="1" t="s">
        <v>148</v>
      </c>
      <c r="D26" s="97">
        <v>1</v>
      </c>
      <c r="E26" s="96" t="s">
        <v>245</v>
      </c>
      <c r="F26" s="97">
        <v>4</v>
      </c>
      <c r="G26" s="97">
        <v>1</v>
      </c>
      <c r="H26" s="97">
        <v>3</v>
      </c>
      <c r="I26" s="97">
        <v>1</v>
      </c>
      <c r="J26" s="97">
        <v>3</v>
      </c>
      <c r="K26" s="97">
        <v>2</v>
      </c>
      <c r="L26" s="97">
        <v>0</v>
      </c>
      <c r="M26" s="97">
        <v>2</v>
      </c>
      <c r="N26" s="97">
        <v>1</v>
      </c>
      <c r="O26" s="97">
        <v>1</v>
      </c>
      <c r="P26" s="97">
        <v>1</v>
      </c>
      <c r="Q26" s="97">
        <v>1</v>
      </c>
      <c r="R26" s="97">
        <v>0</v>
      </c>
      <c r="S26" s="97">
        <v>1</v>
      </c>
      <c r="T26" s="97">
        <v>1</v>
      </c>
      <c r="U26" s="97">
        <v>1</v>
      </c>
      <c r="V26" s="97">
        <v>1</v>
      </c>
      <c r="W26" s="97">
        <v>1</v>
      </c>
      <c r="X26" s="97">
        <v>1</v>
      </c>
      <c r="Y26" s="97">
        <v>0</v>
      </c>
      <c r="Z26" s="3">
        <f t="shared" si="0"/>
        <v>21</v>
      </c>
      <c r="AA26" s="3">
        <f t="shared" si="1"/>
        <v>4</v>
      </c>
      <c r="AB26" s="4" t="str">
        <f t="shared" si="2"/>
        <v>средний</v>
      </c>
    </row>
    <row r="27" spans="2:28" x14ac:dyDescent="0.25">
      <c r="B27" s="11">
        <v>20</v>
      </c>
      <c r="C27" s="1" t="s">
        <v>149</v>
      </c>
      <c r="D27" s="97">
        <v>1</v>
      </c>
      <c r="E27" s="96" t="s">
        <v>242</v>
      </c>
      <c r="F27" s="97">
        <v>3</v>
      </c>
      <c r="G27" s="97">
        <v>1</v>
      </c>
      <c r="H27" s="97">
        <v>3</v>
      </c>
      <c r="I27" s="97">
        <v>1</v>
      </c>
      <c r="J27" s="97">
        <v>2</v>
      </c>
      <c r="K27" s="97">
        <v>2</v>
      </c>
      <c r="L27" s="97">
        <v>1</v>
      </c>
      <c r="M27" s="97">
        <v>2</v>
      </c>
      <c r="N27" s="97">
        <v>3</v>
      </c>
      <c r="O27" s="97">
        <v>1</v>
      </c>
      <c r="P27" s="97">
        <v>1</v>
      </c>
      <c r="Q27" s="97">
        <v>1</v>
      </c>
      <c r="R27" s="97">
        <v>2</v>
      </c>
      <c r="S27" s="97">
        <v>1</v>
      </c>
      <c r="T27" s="97">
        <v>1</v>
      </c>
      <c r="U27" s="97">
        <v>1</v>
      </c>
      <c r="V27" s="97">
        <v>2</v>
      </c>
      <c r="W27" s="97">
        <v>1</v>
      </c>
      <c r="X27" s="97">
        <v>2</v>
      </c>
      <c r="Y27" s="97">
        <v>0</v>
      </c>
      <c r="Z27" s="3">
        <f t="shared" si="0"/>
        <v>27</v>
      </c>
      <c r="AA27" s="3">
        <f t="shared" si="1"/>
        <v>5</v>
      </c>
      <c r="AB27" s="4" t="str">
        <f t="shared" si="2"/>
        <v>высокий</v>
      </c>
    </row>
    <row r="28" spans="2:28" x14ac:dyDescent="0.25">
      <c r="B28" s="11">
        <v>21</v>
      </c>
      <c r="C28" s="1" t="s">
        <v>150</v>
      </c>
      <c r="D28" s="97">
        <v>1</v>
      </c>
      <c r="E28" s="96" t="s">
        <v>242</v>
      </c>
      <c r="F28" s="97">
        <v>4</v>
      </c>
      <c r="G28" s="97">
        <v>3</v>
      </c>
      <c r="H28" s="97">
        <v>0</v>
      </c>
      <c r="I28" s="97">
        <v>0</v>
      </c>
      <c r="J28" s="97">
        <v>3</v>
      </c>
      <c r="K28" s="97">
        <v>0</v>
      </c>
      <c r="L28" s="97">
        <v>0</v>
      </c>
      <c r="M28" s="97">
        <v>1</v>
      </c>
      <c r="N28" s="97">
        <v>3</v>
      </c>
      <c r="O28" s="97">
        <v>2</v>
      </c>
      <c r="P28" s="97">
        <v>1</v>
      </c>
      <c r="Q28" s="97">
        <v>1</v>
      </c>
      <c r="R28" s="97">
        <v>2</v>
      </c>
      <c r="S28" s="97">
        <v>1</v>
      </c>
      <c r="T28" s="97">
        <v>2</v>
      </c>
      <c r="U28" s="97">
        <v>1</v>
      </c>
      <c r="V28" s="97">
        <v>1</v>
      </c>
      <c r="W28" s="97">
        <v>1</v>
      </c>
      <c r="X28" s="97">
        <v>0</v>
      </c>
      <c r="Y28" s="97">
        <v>0</v>
      </c>
      <c r="Z28" s="3">
        <f t="shared" si="0"/>
        <v>19</v>
      </c>
      <c r="AA28" s="3">
        <f t="shared" si="1"/>
        <v>4</v>
      </c>
      <c r="AB28" s="4" t="str">
        <f t="shared" si="2"/>
        <v>средний</v>
      </c>
    </row>
    <row r="29" spans="2:28" x14ac:dyDescent="0.25">
      <c r="B29" s="11">
        <v>22</v>
      </c>
      <c r="C29" s="1" t="s">
        <v>151</v>
      </c>
      <c r="D29" s="97">
        <v>1</v>
      </c>
      <c r="E29" s="96" t="s">
        <v>242</v>
      </c>
      <c r="F29" s="97">
        <v>4</v>
      </c>
      <c r="G29" s="97">
        <v>1</v>
      </c>
      <c r="H29" s="97">
        <v>2</v>
      </c>
      <c r="I29" s="97">
        <v>1</v>
      </c>
      <c r="J29" s="97">
        <v>2</v>
      </c>
      <c r="K29" s="97">
        <v>2</v>
      </c>
      <c r="L29" s="97">
        <v>1</v>
      </c>
      <c r="M29" s="97">
        <v>2</v>
      </c>
      <c r="N29" s="97">
        <v>2</v>
      </c>
      <c r="O29" s="97">
        <v>1</v>
      </c>
      <c r="P29" s="97">
        <v>1</v>
      </c>
      <c r="Q29" s="97">
        <v>1</v>
      </c>
      <c r="R29" s="97">
        <v>2</v>
      </c>
      <c r="S29" s="97">
        <v>1</v>
      </c>
      <c r="T29" s="97">
        <v>2</v>
      </c>
      <c r="U29" s="97">
        <v>1</v>
      </c>
      <c r="V29" s="97">
        <v>1</v>
      </c>
      <c r="W29" s="97">
        <v>1</v>
      </c>
      <c r="X29" s="97">
        <v>0</v>
      </c>
      <c r="Y29" s="97">
        <v>0</v>
      </c>
      <c r="Z29" s="3">
        <f t="shared" si="0"/>
        <v>23</v>
      </c>
      <c r="AA29" s="3">
        <f t="shared" si="1"/>
        <v>4</v>
      </c>
      <c r="AB29" s="4" t="str">
        <f t="shared" si="2"/>
        <v>средний</v>
      </c>
    </row>
    <row r="30" spans="2:28" x14ac:dyDescent="0.25">
      <c r="B30" s="11">
        <v>23</v>
      </c>
      <c r="C30" s="1" t="s">
        <v>152</v>
      </c>
      <c r="D30" s="97">
        <v>1</v>
      </c>
      <c r="E30" s="96" t="s">
        <v>242</v>
      </c>
      <c r="F30" s="97">
        <v>3</v>
      </c>
      <c r="G30" s="97">
        <v>4</v>
      </c>
      <c r="H30" s="97">
        <v>2</v>
      </c>
      <c r="I30" s="97">
        <v>1</v>
      </c>
      <c r="J30" s="97">
        <v>2</v>
      </c>
      <c r="K30" s="97">
        <v>1</v>
      </c>
      <c r="L30" s="97">
        <v>1</v>
      </c>
      <c r="M30" s="97">
        <v>1</v>
      </c>
      <c r="N30" s="97">
        <v>2</v>
      </c>
      <c r="O30" s="97">
        <v>2</v>
      </c>
      <c r="P30" s="97">
        <v>1</v>
      </c>
      <c r="Q30" s="97">
        <v>0</v>
      </c>
      <c r="R30" s="97">
        <v>2</v>
      </c>
      <c r="S30" s="97">
        <v>1</v>
      </c>
      <c r="T30" s="97">
        <v>2</v>
      </c>
      <c r="U30" s="97">
        <v>1</v>
      </c>
      <c r="V30" s="97">
        <v>1</v>
      </c>
      <c r="W30" s="97">
        <v>1</v>
      </c>
      <c r="X30" s="97">
        <v>2</v>
      </c>
      <c r="Y30" s="97">
        <v>0</v>
      </c>
      <c r="Z30" s="3">
        <f t="shared" si="0"/>
        <v>23</v>
      </c>
      <c r="AA30" s="3">
        <f t="shared" si="1"/>
        <v>4</v>
      </c>
      <c r="AB30" s="4" t="str">
        <f t="shared" si="2"/>
        <v>средний</v>
      </c>
    </row>
    <row r="31" spans="2:28" x14ac:dyDescent="0.25">
      <c r="B31" s="11">
        <v>24</v>
      </c>
      <c r="C31" s="1" t="s">
        <v>153</v>
      </c>
      <c r="D31" s="97">
        <v>1</v>
      </c>
      <c r="E31" s="96" t="s">
        <v>242</v>
      </c>
      <c r="F31" s="97">
        <v>4</v>
      </c>
      <c r="G31" s="97">
        <v>1</v>
      </c>
      <c r="H31" s="97">
        <v>3</v>
      </c>
      <c r="I31" s="97">
        <v>1</v>
      </c>
      <c r="J31" s="97">
        <v>3</v>
      </c>
      <c r="K31" s="97">
        <v>2</v>
      </c>
      <c r="L31" s="97">
        <v>1</v>
      </c>
      <c r="M31" s="97">
        <v>2</v>
      </c>
      <c r="N31" s="97">
        <v>2</v>
      </c>
      <c r="O31" s="97">
        <v>2</v>
      </c>
      <c r="P31" s="97">
        <v>1</v>
      </c>
      <c r="Q31" s="97">
        <v>1</v>
      </c>
      <c r="R31" s="97">
        <v>1</v>
      </c>
      <c r="S31" s="97">
        <v>1</v>
      </c>
      <c r="T31" s="97">
        <v>2</v>
      </c>
      <c r="U31" s="97">
        <v>1</v>
      </c>
      <c r="V31" s="97">
        <v>2</v>
      </c>
      <c r="W31" s="97">
        <v>1</v>
      </c>
      <c r="X31" s="97">
        <v>1</v>
      </c>
      <c r="Y31" s="97">
        <v>0</v>
      </c>
      <c r="Z31" s="3">
        <f t="shared" si="0"/>
        <v>27</v>
      </c>
      <c r="AA31" s="3">
        <f t="shared" si="1"/>
        <v>5</v>
      </c>
      <c r="AB31" s="4" t="str">
        <f t="shared" si="2"/>
        <v>высокий</v>
      </c>
    </row>
    <row r="32" spans="2:28" x14ac:dyDescent="0.25">
      <c r="B32" s="11">
        <v>25</v>
      </c>
      <c r="C32" s="1" t="s">
        <v>154</v>
      </c>
      <c r="D32" s="97">
        <v>1</v>
      </c>
      <c r="E32" s="96" t="s">
        <v>238</v>
      </c>
      <c r="F32" s="97">
        <v>5</v>
      </c>
      <c r="G32" s="97">
        <v>3</v>
      </c>
      <c r="H32" s="97">
        <v>3</v>
      </c>
      <c r="I32" s="97">
        <v>1</v>
      </c>
      <c r="J32" s="97">
        <v>2</v>
      </c>
      <c r="K32" s="97">
        <v>2</v>
      </c>
      <c r="L32" s="97">
        <v>0</v>
      </c>
      <c r="M32" s="97">
        <v>2</v>
      </c>
      <c r="N32" s="97">
        <v>1</v>
      </c>
      <c r="O32" s="97">
        <v>0</v>
      </c>
      <c r="P32" s="97">
        <v>1</v>
      </c>
      <c r="Q32" s="97">
        <v>1</v>
      </c>
      <c r="R32" s="97">
        <v>2</v>
      </c>
      <c r="S32" s="97">
        <v>1</v>
      </c>
      <c r="T32" s="97">
        <v>0</v>
      </c>
      <c r="U32" s="97">
        <v>1</v>
      </c>
      <c r="V32" s="97">
        <v>2</v>
      </c>
      <c r="W32" s="97">
        <v>1</v>
      </c>
      <c r="X32" s="97">
        <v>2</v>
      </c>
      <c r="Y32" s="97">
        <v>0</v>
      </c>
      <c r="Z32" s="3">
        <f t="shared" si="0"/>
        <v>22</v>
      </c>
      <c r="AA32" s="3">
        <f t="shared" si="1"/>
        <v>4</v>
      </c>
      <c r="AB32" s="4" t="str">
        <f t="shared" si="2"/>
        <v>средний</v>
      </c>
    </row>
    <row r="33" spans="2:28" x14ac:dyDescent="0.25">
      <c r="B33" s="11">
        <v>26</v>
      </c>
      <c r="C33" s="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3"/>
      <c r="AA33" s="3"/>
      <c r="AB33" s="4"/>
    </row>
    <row r="34" spans="2:28" x14ac:dyDescent="0.25">
      <c r="B34" s="11">
        <v>27</v>
      </c>
      <c r="C34" s="1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3"/>
      <c r="AA34" s="3"/>
      <c r="AB34" s="4"/>
    </row>
    <row r="35" spans="2:28" x14ac:dyDescent="0.25">
      <c r="B35" s="11">
        <v>28</v>
      </c>
      <c r="C35" s="1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3"/>
      <c r="AA35" s="3"/>
      <c r="AB35" s="4"/>
    </row>
    <row r="36" spans="2:28" x14ac:dyDescent="0.25">
      <c r="B36" s="29">
        <v>29</v>
      </c>
      <c r="C36" s="1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3"/>
      <c r="AA36" s="3"/>
      <c r="AB36" s="4"/>
    </row>
    <row r="37" spans="2:28" x14ac:dyDescent="0.25">
      <c r="B37" s="29">
        <v>30</v>
      </c>
      <c r="C37" s="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3"/>
      <c r="AA37" s="3"/>
      <c r="AB37" s="4"/>
    </row>
    <row r="38" spans="2:28" x14ac:dyDescent="0.25">
      <c r="B38" s="29">
        <v>31</v>
      </c>
      <c r="C38" s="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3"/>
      <c r="AA38" s="3"/>
      <c r="AB38" s="4"/>
    </row>
    <row r="39" spans="2:28" x14ac:dyDescent="0.25">
      <c r="B39" s="29">
        <v>32</v>
      </c>
      <c r="C39" s="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3"/>
      <c r="AA39" s="3"/>
      <c r="AB39" s="4"/>
    </row>
    <row r="40" spans="2:28" x14ac:dyDescent="0.25">
      <c r="B40" s="29">
        <v>33</v>
      </c>
      <c r="C40" s="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3"/>
      <c r="AA40" s="3"/>
      <c r="AB40" s="4"/>
    </row>
    <row r="41" spans="2:28" x14ac:dyDescent="0.25">
      <c r="B41" s="29">
        <v>34</v>
      </c>
      <c r="C41" s="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3"/>
      <c r="AA41" s="3"/>
      <c r="AB41" s="4"/>
    </row>
    <row r="42" spans="2:28" x14ac:dyDescent="0.25">
      <c r="B42" s="29">
        <v>35</v>
      </c>
      <c r="C42" s="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3"/>
      <c r="AA42" s="3"/>
      <c r="AB42" s="4"/>
    </row>
    <row r="43" spans="2:28" x14ac:dyDescent="0.25">
      <c r="B43" s="31" t="s">
        <v>3</v>
      </c>
      <c r="C43" s="31">
        <f>COUNTIF(C8:C42,"*")</f>
        <v>25</v>
      </c>
      <c r="D43" s="24">
        <f t="shared" ref="D43:Z43" si="4">SUM(D8:D42)</f>
        <v>24</v>
      </c>
      <c r="E43" s="24">
        <f t="shared" si="4"/>
        <v>0</v>
      </c>
      <c r="F43" s="24"/>
      <c r="G43" s="24"/>
      <c r="H43" s="24">
        <f t="shared" si="4"/>
        <v>45</v>
      </c>
      <c r="I43" s="24">
        <f t="shared" si="4"/>
        <v>21</v>
      </c>
      <c r="J43" s="24">
        <f t="shared" si="4"/>
        <v>46</v>
      </c>
      <c r="K43" s="24">
        <f t="shared" si="4"/>
        <v>33</v>
      </c>
      <c r="L43" s="24">
        <f t="shared" si="4"/>
        <v>21</v>
      </c>
      <c r="M43" s="24">
        <f t="shared" si="4"/>
        <v>37</v>
      </c>
      <c r="N43" s="24">
        <f t="shared" si="4"/>
        <v>51</v>
      </c>
      <c r="O43" s="24">
        <f t="shared" si="4"/>
        <v>36</v>
      </c>
      <c r="P43" s="24">
        <f t="shared" si="4"/>
        <v>21</v>
      </c>
      <c r="Q43" s="24">
        <f t="shared" si="4"/>
        <v>18</v>
      </c>
      <c r="R43" s="24">
        <f t="shared" si="4"/>
        <v>34</v>
      </c>
      <c r="S43" s="24">
        <f t="shared" si="4"/>
        <v>23</v>
      </c>
      <c r="T43" s="24">
        <f t="shared" si="4"/>
        <v>33</v>
      </c>
      <c r="U43" s="24">
        <f t="shared" si="4"/>
        <v>24</v>
      </c>
      <c r="V43" s="24">
        <f t="shared" si="4"/>
        <v>35</v>
      </c>
      <c r="W43" s="24">
        <f t="shared" si="4"/>
        <v>21</v>
      </c>
      <c r="X43" s="24">
        <f t="shared" si="4"/>
        <v>17</v>
      </c>
      <c r="Y43" s="24">
        <f t="shared" si="4"/>
        <v>0</v>
      </c>
      <c r="Z43" s="24">
        <f t="shared" si="4"/>
        <v>516</v>
      </c>
      <c r="AA43" s="24">
        <f>COUNTIF(AA8:AA42,"1")</f>
        <v>0</v>
      </c>
      <c r="AB43" s="25"/>
    </row>
    <row r="44" spans="2:28" x14ac:dyDescent="0.25">
      <c r="B44" s="8"/>
      <c r="C44" s="66" t="s">
        <v>44</v>
      </c>
      <c r="D44" s="67"/>
      <c r="E44" s="67"/>
      <c r="F44" s="34"/>
      <c r="G44" s="3"/>
      <c r="H44" s="3">
        <f>COUNTIF(H8:H42,"3")</f>
        <v>13</v>
      </c>
      <c r="I44" s="3"/>
      <c r="J44" s="3">
        <f>COUNTIF(J8:J42,"3")</f>
        <v>4</v>
      </c>
      <c r="K44" s="3"/>
      <c r="L44" s="3"/>
      <c r="M44" s="3"/>
      <c r="N44" s="3">
        <f>COUNTIF(N8:N42,"3")</f>
        <v>7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13"/>
    </row>
    <row r="45" spans="2:28" x14ac:dyDescent="0.25">
      <c r="B45" s="14"/>
      <c r="C45" s="63" t="s">
        <v>5</v>
      </c>
      <c r="D45" s="64"/>
      <c r="E45" s="65"/>
      <c r="F45" s="33"/>
      <c r="G45" s="12"/>
      <c r="H45" s="7">
        <f>COUNTIF(H8:H42,"2")</f>
        <v>3</v>
      </c>
      <c r="I45" s="7"/>
      <c r="J45" s="7">
        <f>COUNTIF(J8:J42,"2")</f>
        <v>14</v>
      </c>
      <c r="K45" s="7">
        <f>COUNTIF(K8:K42,"2")</f>
        <v>11</v>
      </c>
      <c r="L45" s="7"/>
      <c r="M45" s="7">
        <f>COUNTIF(M8:M42,"2")</f>
        <v>14</v>
      </c>
      <c r="N45" s="7">
        <f>COUNTIF(N8:N42,"2")</f>
        <v>13</v>
      </c>
      <c r="O45" s="7">
        <f>COUNTIF(O8:O42,"2")</f>
        <v>14</v>
      </c>
      <c r="P45" s="7"/>
      <c r="Q45" s="7"/>
      <c r="R45" s="7">
        <f>COUNTIF(R8:R42,"2")</f>
        <v>16</v>
      </c>
      <c r="S45" s="7"/>
      <c r="T45" s="7">
        <f>COUNTIF(T8:T42,"2")</f>
        <v>11</v>
      </c>
      <c r="U45" s="7"/>
      <c r="V45" s="7">
        <f>COUNTIF(V8:V42,"2")</f>
        <v>11</v>
      </c>
      <c r="W45" s="7"/>
      <c r="X45" s="7">
        <f>COUNTIF(X8:X42,"2")</f>
        <v>6</v>
      </c>
      <c r="Y45" s="4"/>
      <c r="Z45" s="15" t="s">
        <v>47</v>
      </c>
      <c r="AA45" s="15">
        <f>COUNTIF(AA8:AA42,"5")</f>
        <v>4</v>
      </c>
      <c r="AB45" s="14"/>
    </row>
    <row r="46" spans="2:28" x14ac:dyDescent="0.25">
      <c r="B46" s="14"/>
      <c r="C46" s="60" t="s">
        <v>6</v>
      </c>
      <c r="D46" s="61"/>
      <c r="E46" s="62"/>
      <c r="F46" s="32"/>
      <c r="G46" s="10"/>
      <c r="H46" s="4">
        <f>COUNTIF(H8:H42,"1")</f>
        <v>0</v>
      </c>
      <c r="I46" s="4">
        <f t="shared" ref="I46:W46" si="5">COUNTIF(I8:I42,"1")</f>
        <v>21</v>
      </c>
      <c r="J46" s="4">
        <f>COUNTIF(J8:J42,"1")</f>
        <v>6</v>
      </c>
      <c r="K46" s="4">
        <f>COUNTIF(K8:K42,"1")</f>
        <v>11</v>
      </c>
      <c r="L46" s="4">
        <f t="shared" si="5"/>
        <v>21</v>
      </c>
      <c r="M46" s="4">
        <f>COUNTIF(M8:M42,"1")</f>
        <v>9</v>
      </c>
      <c r="N46" s="4">
        <f>COUNTIF(N8:N42,"1")</f>
        <v>4</v>
      </c>
      <c r="O46" s="4">
        <f>COUNTIF(O8:O42,"1")</f>
        <v>8</v>
      </c>
      <c r="P46" s="4">
        <f t="shared" si="5"/>
        <v>21</v>
      </c>
      <c r="Q46" s="4">
        <f t="shared" si="5"/>
        <v>18</v>
      </c>
      <c r="R46" s="4">
        <f>COUNTIF(R8:R42,"1")</f>
        <v>2</v>
      </c>
      <c r="S46" s="4">
        <f t="shared" si="5"/>
        <v>23</v>
      </c>
      <c r="T46" s="4">
        <f>COUNTIF(T8:T42,"1")</f>
        <v>11</v>
      </c>
      <c r="U46" s="4">
        <f t="shared" si="5"/>
        <v>24</v>
      </c>
      <c r="V46" s="4">
        <f>COUNTIF(V8:V42,"1")</f>
        <v>13</v>
      </c>
      <c r="W46" s="4">
        <f t="shared" si="5"/>
        <v>21</v>
      </c>
      <c r="X46" s="4">
        <f>COUNTIF(X8:X42,"1")</f>
        <v>5</v>
      </c>
      <c r="Y46" s="4">
        <f>COUNTIF(Y8:Y42,"1")</f>
        <v>0</v>
      </c>
      <c r="Z46" s="15" t="s">
        <v>48</v>
      </c>
      <c r="AA46" s="15">
        <f>COUNTIF(AA8:AA42,"4")</f>
        <v>19</v>
      </c>
      <c r="AB46" s="14"/>
    </row>
    <row r="47" spans="2:28" x14ac:dyDescent="0.25">
      <c r="B47" s="14"/>
      <c r="C47" s="60" t="s">
        <v>7</v>
      </c>
      <c r="D47" s="61"/>
      <c r="E47" s="62"/>
      <c r="F47" s="32"/>
      <c r="G47" s="10"/>
      <c r="H47" s="4">
        <f>COUNTIF(H8:H42,"0")</f>
        <v>8</v>
      </c>
      <c r="I47" s="4">
        <f t="shared" ref="I47:Y47" si="6">COUNTIF(I8:I42,"0")</f>
        <v>3</v>
      </c>
      <c r="J47" s="4">
        <f t="shared" si="6"/>
        <v>0</v>
      </c>
      <c r="K47" s="4">
        <f t="shared" si="6"/>
        <v>2</v>
      </c>
      <c r="L47" s="4">
        <f t="shared" si="6"/>
        <v>3</v>
      </c>
      <c r="M47" s="4">
        <f t="shared" si="6"/>
        <v>1</v>
      </c>
      <c r="N47" s="4">
        <f t="shared" si="6"/>
        <v>0</v>
      </c>
      <c r="O47" s="4">
        <f t="shared" si="6"/>
        <v>2</v>
      </c>
      <c r="P47" s="4">
        <f t="shared" si="6"/>
        <v>3</v>
      </c>
      <c r="Q47" s="4">
        <f t="shared" si="6"/>
        <v>6</v>
      </c>
      <c r="R47" s="4">
        <f t="shared" si="6"/>
        <v>6</v>
      </c>
      <c r="S47" s="4">
        <f t="shared" si="6"/>
        <v>1</v>
      </c>
      <c r="T47" s="4">
        <f t="shared" si="6"/>
        <v>2</v>
      </c>
      <c r="U47" s="4">
        <f t="shared" si="6"/>
        <v>0</v>
      </c>
      <c r="V47" s="4">
        <f t="shared" si="6"/>
        <v>0</v>
      </c>
      <c r="W47" s="4">
        <f t="shared" si="6"/>
        <v>3</v>
      </c>
      <c r="X47" s="4">
        <f t="shared" si="6"/>
        <v>13</v>
      </c>
      <c r="Y47" s="4">
        <f t="shared" si="6"/>
        <v>24</v>
      </c>
      <c r="Z47" s="15" t="s">
        <v>49</v>
      </c>
      <c r="AA47" s="15">
        <f>COUNTIF(AA8:AA42,"3")</f>
        <v>1</v>
      </c>
      <c r="AB47" s="14"/>
    </row>
    <row r="48" spans="2:28" x14ac:dyDescent="0.25">
      <c r="B48" s="14"/>
      <c r="C48" s="60" t="s">
        <v>46</v>
      </c>
      <c r="D48" s="61"/>
      <c r="E48" s="62"/>
      <c r="F48" s="32"/>
      <c r="G48" s="4"/>
      <c r="H48" s="4">
        <f>COUNTIF(H8:H42,"N")</f>
        <v>0</v>
      </c>
      <c r="I48" s="4">
        <f t="shared" ref="I48:Y48" si="7">COUNTIF(I8:I42,"N")</f>
        <v>0</v>
      </c>
      <c r="J48" s="4">
        <f t="shared" si="7"/>
        <v>0</v>
      </c>
      <c r="K48" s="4">
        <f t="shared" si="7"/>
        <v>0</v>
      </c>
      <c r="L48" s="4">
        <f t="shared" si="7"/>
        <v>0</v>
      </c>
      <c r="M48" s="4">
        <f t="shared" si="7"/>
        <v>0</v>
      </c>
      <c r="N48" s="4">
        <f t="shared" si="7"/>
        <v>0</v>
      </c>
      <c r="O48" s="4">
        <f t="shared" si="7"/>
        <v>0</v>
      </c>
      <c r="P48" s="4">
        <f t="shared" si="7"/>
        <v>0</v>
      </c>
      <c r="Q48" s="4">
        <f t="shared" si="7"/>
        <v>0</v>
      </c>
      <c r="R48" s="4">
        <f t="shared" si="7"/>
        <v>0</v>
      </c>
      <c r="S48" s="4">
        <f t="shared" si="7"/>
        <v>0</v>
      </c>
      <c r="T48" s="4">
        <f t="shared" si="7"/>
        <v>0</v>
      </c>
      <c r="U48" s="4">
        <f t="shared" si="7"/>
        <v>0</v>
      </c>
      <c r="V48" s="4">
        <f t="shared" si="7"/>
        <v>0</v>
      </c>
      <c r="W48" s="4">
        <f t="shared" si="7"/>
        <v>0</v>
      </c>
      <c r="X48" s="4">
        <f t="shared" si="7"/>
        <v>0</v>
      </c>
      <c r="Y48" s="4">
        <f t="shared" si="7"/>
        <v>0</v>
      </c>
      <c r="Z48" s="15" t="s">
        <v>50</v>
      </c>
      <c r="AA48" s="15">
        <f>COUNTIF(AA8:AA42,"2")</f>
        <v>0</v>
      </c>
      <c r="AB48" s="14"/>
    </row>
  </sheetData>
  <sheetProtection selectLockedCells="1"/>
  <mergeCells count="45">
    <mergeCell ref="H2:X2"/>
    <mergeCell ref="O3:O5"/>
    <mergeCell ref="P3:P5"/>
    <mergeCell ref="X3:Y5"/>
    <mergeCell ref="P6:P7"/>
    <mergeCell ref="Q6:Q7"/>
    <mergeCell ref="R6:R7"/>
    <mergeCell ref="S6:T6"/>
    <mergeCell ref="B2:B7"/>
    <mergeCell ref="C2:C7"/>
    <mergeCell ref="D2:D7"/>
    <mergeCell ref="E2:E7"/>
    <mergeCell ref="G2:G7"/>
    <mergeCell ref="F2:F7"/>
    <mergeCell ref="Z2:Z7"/>
    <mergeCell ref="AA2:AA7"/>
    <mergeCell ref="AB2:AB7"/>
    <mergeCell ref="H3:H5"/>
    <mergeCell ref="I3:I5"/>
    <mergeCell ref="J3:J5"/>
    <mergeCell ref="K3:K5"/>
    <mergeCell ref="L3:L5"/>
    <mergeCell ref="M3:M5"/>
    <mergeCell ref="N3:N5"/>
    <mergeCell ref="Q3:Q5"/>
    <mergeCell ref="R3:R5"/>
    <mergeCell ref="S3:T5"/>
    <mergeCell ref="U3:V5"/>
    <mergeCell ref="W3:W5"/>
    <mergeCell ref="X6:Y6"/>
    <mergeCell ref="C46:E46"/>
    <mergeCell ref="C47:E47"/>
    <mergeCell ref="C48:E48"/>
    <mergeCell ref="U6:V6"/>
    <mergeCell ref="W6:W7"/>
    <mergeCell ref="C44:E44"/>
    <mergeCell ref="C45:E45"/>
    <mergeCell ref="N6:N7"/>
    <mergeCell ref="O6:O7"/>
    <mergeCell ref="H6:H7"/>
    <mergeCell ref="I6:I7"/>
    <mergeCell ref="J6:J7"/>
    <mergeCell ref="K6:K7"/>
    <mergeCell ref="L6:L7"/>
    <mergeCell ref="M6:M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B48"/>
  <sheetViews>
    <sheetView topLeftCell="A7" zoomScale="70" zoomScaleNormal="70" workbookViewId="0">
      <selection activeCell="Z36" sqref="Z36:AB42"/>
    </sheetView>
  </sheetViews>
  <sheetFormatPr defaultRowHeight="15" x14ac:dyDescent="0.25"/>
  <cols>
    <col min="1" max="1" width="3" customWidth="1"/>
    <col min="2" max="2" width="6.42578125" customWidth="1"/>
    <col min="3" max="3" width="11.85546875" customWidth="1"/>
    <col min="4" max="4" width="6.85546875" customWidth="1"/>
    <col min="5" max="5" width="11.7109375" customWidth="1"/>
    <col min="6" max="7" width="6.28515625" customWidth="1"/>
    <col min="19" max="19" width="12.140625" customWidth="1"/>
    <col min="21" max="21" width="11.85546875" customWidth="1"/>
    <col min="24" max="25" width="13" customWidth="1"/>
    <col min="26" max="27" width="7.42578125" customWidth="1"/>
    <col min="28" max="28" width="15" customWidth="1"/>
    <col min="29" max="29" width="9.140625" customWidth="1"/>
  </cols>
  <sheetData>
    <row r="2" spans="2:28" ht="15" customHeight="1" x14ac:dyDescent="0.25">
      <c r="B2" s="47" t="s">
        <v>0</v>
      </c>
      <c r="C2" s="50" t="s">
        <v>1</v>
      </c>
      <c r="D2" s="50" t="s">
        <v>4</v>
      </c>
      <c r="E2" s="50" t="s">
        <v>68</v>
      </c>
      <c r="F2" s="50" t="s">
        <v>63</v>
      </c>
      <c r="G2" s="50" t="s">
        <v>71</v>
      </c>
      <c r="H2" s="68" t="s">
        <v>2</v>
      </c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20"/>
      <c r="Z2" s="59" t="s">
        <v>36</v>
      </c>
      <c r="AA2" s="59" t="s">
        <v>37</v>
      </c>
      <c r="AB2" s="53" t="s">
        <v>43</v>
      </c>
    </row>
    <row r="3" spans="2:28" x14ac:dyDescent="0.25">
      <c r="B3" s="48"/>
      <c r="C3" s="51"/>
      <c r="D3" s="51"/>
      <c r="E3" s="51"/>
      <c r="F3" s="51"/>
      <c r="G3" s="51"/>
      <c r="H3" s="56" t="s">
        <v>12</v>
      </c>
      <c r="I3" s="56" t="s">
        <v>13</v>
      </c>
      <c r="J3" s="56" t="s">
        <v>20</v>
      </c>
      <c r="K3" s="56" t="s">
        <v>21</v>
      </c>
      <c r="L3" s="56" t="s">
        <v>22</v>
      </c>
      <c r="M3" s="56" t="s">
        <v>23</v>
      </c>
      <c r="N3" s="56" t="s">
        <v>24</v>
      </c>
      <c r="O3" s="56" t="s">
        <v>25</v>
      </c>
      <c r="P3" s="56" t="s">
        <v>29</v>
      </c>
      <c r="Q3" s="56" t="s">
        <v>30</v>
      </c>
      <c r="R3" s="56" t="s">
        <v>31</v>
      </c>
      <c r="S3" s="41" t="s">
        <v>32</v>
      </c>
      <c r="T3" s="42"/>
      <c r="U3" s="41" t="s">
        <v>45</v>
      </c>
      <c r="V3" s="42"/>
      <c r="W3" s="39" t="s">
        <v>33</v>
      </c>
      <c r="X3" s="39" t="s">
        <v>35</v>
      </c>
      <c r="Y3" s="39"/>
      <c r="Z3" s="59"/>
      <c r="AA3" s="59"/>
      <c r="AB3" s="54"/>
    </row>
    <row r="4" spans="2:28" ht="167.25" customHeight="1" x14ac:dyDescent="0.25">
      <c r="B4" s="48"/>
      <c r="C4" s="51"/>
      <c r="D4" s="51"/>
      <c r="E4" s="51"/>
      <c r="F4" s="51"/>
      <c r="G4" s="51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43"/>
      <c r="T4" s="44"/>
      <c r="U4" s="43"/>
      <c r="V4" s="44"/>
      <c r="W4" s="39"/>
      <c r="X4" s="39"/>
      <c r="Y4" s="39"/>
      <c r="Z4" s="59"/>
      <c r="AA4" s="59"/>
      <c r="AB4" s="54"/>
    </row>
    <row r="5" spans="2:28" x14ac:dyDescent="0.25">
      <c r="B5" s="48"/>
      <c r="C5" s="51"/>
      <c r="D5" s="51"/>
      <c r="E5" s="51"/>
      <c r="F5" s="51"/>
      <c r="G5" s="51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45"/>
      <c r="T5" s="46"/>
      <c r="U5" s="45"/>
      <c r="V5" s="46"/>
      <c r="W5" s="39"/>
      <c r="X5" s="39"/>
      <c r="Y5" s="39"/>
      <c r="Z5" s="59"/>
      <c r="AA5" s="59"/>
      <c r="AB5" s="54"/>
    </row>
    <row r="6" spans="2:28" x14ac:dyDescent="0.25">
      <c r="B6" s="48"/>
      <c r="C6" s="51"/>
      <c r="D6" s="51"/>
      <c r="E6" s="51"/>
      <c r="F6" s="51"/>
      <c r="G6" s="51"/>
      <c r="H6" s="40">
        <v>1</v>
      </c>
      <c r="I6" s="40" t="s">
        <v>14</v>
      </c>
      <c r="J6" s="40" t="s">
        <v>15</v>
      </c>
      <c r="K6" s="37" t="s">
        <v>16</v>
      </c>
      <c r="L6" s="37" t="s">
        <v>17</v>
      </c>
      <c r="M6" s="37" t="s">
        <v>18</v>
      </c>
      <c r="N6" s="37" t="s">
        <v>19</v>
      </c>
      <c r="O6" s="37" t="s">
        <v>8</v>
      </c>
      <c r="P6" s="37" t="s">
        <v>9</v>
      </c>
      <c r="Q6" s="37" t="s">
        <v>26</v>
      </c>
      <c r="R6" s="37" t="s">
        <v>10</v>
      </c>
      <c r="S6" s="40" t="s">
        <v>11</v>
      </c>
      <c r="T6" s="40"/>
      <c r="U6" s="40" t="s">
        <v>27</v>
      </c>
      <c r="V6" s="40"/>
      <c r="W6" s="40" t="s">
        <v>28</v>
      </c>
      <c r="X6" s="40" t="s">
        <v>34</v>
      </c>
      <c r="Y6" s="40"/>
      <c r="Z6" s="59"/>
      <c r="AA6" s="59"/>
      <c r="AB6" s="54"/>
    </row>
    <row r="7" spans="2:28" ht="34.5" customHeight="1" x14ac:dyDescent="0.25">
      <c r="B7" s="49"/>
      <c r="C7" s="52"/>
      <c r="D7" s="52"/>
      <c r="E7" s="52"/>
      <c r="F7" s="52"/>
      <c r="G7" s="52"/>
      <c r="H7" s="40"/>
      <c r="I7" s="40"/>
      <c r="J7" s="40"/>
      <c r="K7" s="38"/>
      <c r="L7" s="38"/>
      <c r="M7" s="38"/>
      <c r="N7" s="38"/>
      <c r="O7" s="38"/>
      <c r="P7" s="38"/>
      <c r="Q7" s="38"/>
      <c r="R7" s="38"/>
      <c r="S7" s="21" t="s">
        <v>38</v>
      </c>
      <c r="T7" s="21" t="s">
        <v>39</v>
      </c>
      <c r="U7" s="21" t="s">
        <v>40</v>
      </c>
      <c r="V7" s="21" t="s">
        <v>39</v>
      </c>
      <c r="W7" s="40"/>
      <c r="X7" s="21" t="s">
        <v>41</v>
      </c>
      <c r="Y7" s="21" t="s">
        <v>42</v>
      </c>
      <c r="Z7" s="59"/>
      <c r="AA7" s="59"/>
      <c r="AB7" s="55"/>
    </row>
    <row r="8" spans="2:28" x14ac:dyDescent="0.25">
      <c r="B8" s="11">
        <v>1</v>
      </c>
      <c r="C8" s="1" t="s">
        <v>155</v>
      </c>
      <c r="D8" s="97">
        <v>1</v>
      </c>
      <c r="E8" s="96" t="s">
        <v>242</v>
      </c>
      <c r="F8" s="97">
        <v>4</v>
      </c>
      <c r="G8" s="97">
        <v>3</v>
      </c>
      <c r="H8" s="97">
        <v>3</v>
      </c>
      <c r="I8" s="97">
        <v>1</v>
      </c>
      <c r="J8" s="97">
        <v>2</v>
      </c>
      <c r="K8" s="97">
        <v>2</v>
      </c>
      <c r="L8" s="97">
        <v>1</v>
      </c>
      <c r="M8" s="97">
        <v>2</v>
      </c>
      <c r="N8" s="97">
        <v>2</v>
      </c>
      <c r="O8" s="97">
        <v>2</v>
      </c>
      <c r="P8" s="97">
        <v>1</v>
      </c>
      <c r="Q8" s="97">
        <v>1</v>
      </c>
      <c r="R8" s="97">
        <v>2</v>
      </c>
      <c r="S8" s="97">
        <v>1</v>
      </c>
      <c r="T8" s="97">
        <v>2</v>
      </c>
      <c r="U8" s="97">
        <v>1</v>
      </c>
      <c r="V8" s="97">
        <v>2</v>
      </c>
      <c r="W8" s="97">
        <v>1</v>
      </c>
      <c r="X8" s="97">
        <v>1</v>
      </c>
      <c r="Y8" s="97">
        <v>0</v>
      </c>
      <c r="Z8" s="3">
        <f>SUM(H8:Y8)</f>
        <v>27</v>
      </c>
      <c r="AA8" s="3">
        <f>IF(Z8&gt;26,5,IF(Z8&gt;16,4,IF(Z8&gt;9,3,2)))</f>
        <v>5</v>
      </c>
      <c r="AB8" s="4" t="str">
        <f>IF(Z8&gt;26,"высокий",IF(Z8&gt;16,"средний",IF(Z8&gt;9,"низкий","критический")))</f>
        <v>высокий</v>
      </c>
    </row>
    <row r="9" spans="2:28" x14ac:dyDescent="0.25">
      <c r="B9" s="11">
        <v>2</v>
      </c>
      <c r="C9" s="1" t="s">
        <v>156</v>
      </c>
      <c r="D9" s="97">
        <v>1</v>
      </c>
      <c r="E9" s="96" t="s">
        <v>243</v>
      </c>
      <c r="F9" s="97">
        <v>5</v>
      </c>
      <c r="G9" s="97">
        <v>2</v>
      </c>
      <c r="H9" s="97">
        <v>0</v>
      </c>
      <c r="I9" s="97">
        <v>1</v>
      </c>
      <c r="J9" s="97">
        <v>3</v>
      </c>
      <c r="K9" s="97">
        <v>1</v>
      </c>
      <c r="L9" s="97">
        <v>1</v>
      </c>
      <c r="M9" s="97">
        <v>1</v>
      </c>
      <c r="N9" s="97">
        <v>3</v>
      </c>
      <c r="O9" s="97">
        <v>2</v>
      </c>
      <c r="P9" s="97">
        <v>1</v>
      </c>
      <c r="Q9" s="97">
        <v>0</v>
      </c>
      <c r="R9" s="97">
        <v>2</v>
      </c>
      <c r="S9" s="97">
        <v>1</v>
      </c>
      <c r="T9" s="97">
        <v>1</v>
      </c>
      <c r="U9" s="97">
        <v>1</v>
      </c>
      <c r="V9" s="97">
        <v>1</v>
      </c>
      <c r="W9" s="97">
        <v>1</v>
      </c>
      <c r="X9" s="97">
        <v>2</v>
      </c>
      <c r="Y9" s="97">
        <v>0</v>
      </c>
      <c r="Z9" s="3">
        <f t="shared" ref="Z9:Z42" si="0">SUM(H9:Y9)</f>
        <v>22</v>
      </c>
      <c r="AA9" s="3">
        <f t="shared" ref="AA9:AA42" si="1">IF(Z9&gt;26,5,IF(Z9&gt;16,4,IF(Z9&gt;9,3,2)))</f>
        <v>4</v>
      </c>
      <c r="AB9" s="4" t="str">
        <f t="shared" ref="AB9:AB42" si="2">IF(Z9&gt;26,"высокий",IF(Z9&gt;16,"средний",IF(Z9&gt;9,"низкий","критический")))</f>
        <v>средний</v>
      </c>
    </row>
    <row r="10" spans="2:28" x14ac:dyDescent="0.25">
      <c r="B10" s="11">
        <v>3</v>
      </c>
      <c r="C10" s="1" t="s">
        <v>157</v>
      </c>
      <c r="D10" s="97">
        <v>1</v>
      </c>
      <c r="E10" s="96" t="s">
        <v>242</v>
      </c>
      <c r="F10" s="97">
        <v>4</v>
      </c>
      <c r="G10" s="97">
        <v>2</v>
      </c>
      <c r="H10" s="97">
        <v>3</v>
      </c>
      <c r="I10" s="97">
        <v>0</v>
      </c>
      <c r="J10" s="97">
        <v>3</v>
      </c>
      <c r="K10" s="97">
        <v>1</v>
      </c>
      <c r="L10" s="97">
        <v>0</v>
      </c>
      <c r="M10" s="97">
        <v>1</v>
      </c>
      <c r="N10" s="97">
        <v>3</v>
      </c>
      <c r="O10" s="97">
        <v>2</v>
      </c>
      <c r="P10" s="97">
        <v>1</v>
      </c>
      <c r="Q10" s="97">
        <v>1</v>
      </c>
      <c r="R10" s="97">
        <v>2</v>
      </c>
      <c r="S10" s="97">
        <v>1</v>
      </c>
      <c r="T10" s="97">
        <v>2</v>
      </c>
      <c r="U10" s="97">
        <v>1</v>
      </c>
      <c r="V10" s="97">
        <v>1</v>
      </c>
      <c r="W10" s="97">
        <v>1</v>
      </c>
      <c r="X10" s="97">
        <v>0</v>
      </c>
      <c r="Y10" s="97">
        <v>0</v>
      </c>
      <c r="Z10" s="3">
        <f t="shared" si="0"/>
        <v>23</v>
      </c>
      <c r="AA10" s="3">
        <f t="shared" si="1"/>
        <v>4</v>
      </c>
      <c r="AB10" s="4" t="str">
        <f t="shared" si="2"/>
        <v>средний</v>
      </c>
    </row>
    <row r="11" spans="2:28" x14ac:dyDescent="0.25">
      <c r="B11" s="11">
        <v>4</v>
      </c>
      <c r="C11" s="1" t="s">
        <v>158</v>
      </c>
      <c r="D11" s="97">
        <v>1</v>
      </c>
      <c r="E11" s="96" t="s">
        <v>238</v>
      </c>
      <c r="F11" s="97">
        <v>4</v>
      </c>
      <c r="G11" s="97">
        <v>4</v>
      </c>
      <c r="H11" s="97">
        <v>0</v>
      </c>
      <c r="I11" s="97">
        <v>1</v>
      </c>
      <c r="J11" s="97">
        <v>1</v>
      </c>
      <c r="K11" s="97">
        <v>2</v>
      </c>
      <c r="L11" s="97">
        <v>1</v>
      </c>
      <c r="M11" s="97">
        <v>1</v>
      </c>
      <c r="N11" s="97">
        <v>2</v>
      </c>
      <c r="O11" s="97">
        <v>2</v>
      </c>
      <c r="P11" s="97">
        <v>1</v>
      </c>
      <c r="Q11" s="97">
        <v>1</v>
      </c>
      <c r="R11" s="97">
        <v>2</v>
      </c>
      <c r="S11" s="97">
        <v>1</v>
      </c>
      <c r="T11" s="97">
        <v>2</v>
      </c>
      <c r="U11" s="97">
        <v>1</v>
      </c>
      <c r="V11" s="97">
        <v>1</v>
      </c>
      <c r="W11" s="97">
        <v>1</v>
      </c>
      <c r="X11" s="97">
        <v>2</v>
      </c>
      <c r="Y11" s="97">
        <v>1</v>
      </c>
      <c r="Z11" s="3">
        <f t="shared" si="0"/>
        <v>23</v>
      </c>
      <c r="AA11" s="3">
        <f t="shared" si="1"/>
        <v>4</v>
      </c>
      <c r="AB11" s="4" t="str">
        <f t="shared" si="2"/>
        <v>средний</v>
      </c>
    </row>
    <row r="12" spans="2:28" x14ac:dyDescent="0.25">
      <c r="B12" s="11">
        <v>5</v>
      </c>
      <c r="C12" s="1" t="s">
        <v>159</v>
      </c>
      <c r="D12" s="97">
        <v>1</v>
      </c>
      <c r="E12" s="96" t="s">
        <v>238</v>
      </c>
      <c r="F12" s="97">
        <v>4</v>
      </c>
      <c r="G12" s="97">
        <v>3</v>
      </c>
      <c r="H12" s="97">
        <v>0</v>
      </c>
      <c r="I12" s="97">
        <v>1</v>
      </c>
      <c r="J12" s="97">
        <v>2</v>
      </c>
      <c r="K12" s="97">
        <v>2</v>
      </c>
      <c r="L12" s="97">
        <v>1</v>
      </c>
      <c r="M12" s="97">
        <v>2</v>
      </c>
      <c r="N12" s="97">
        <v>2</v>
      </c>
      <c r="O12" s="97">
        <v>2</v>
      </c>
      <c r="P12" s="97">
        <v>1</v>
      </c>
      <c r="Q12" s="97">
        <v>1</v>
      </c>
      <c r="R12" s="97">
        <v>2</v>
      </c>
      <c r="S12" s="97">
        <v>1</v>
      </c>
      <c r="T12" s="97">
        <v>1</v>
      </c>
      <c r="U12" s="97">
        <v>1</v>
      </c>
      <c r="V12" s="97">
        <v>1</v>
      </c>
      <c r="W12" s="97">
        <v>1</v>
      </c>
      <c r="X12" s="97">
        <v>0</v>
      </c>
      <c r="Y12" s="97">
        <v>0</v>
      </c>
      <c r="Z12" s="3">
        <f t="shared" si="0"/>
        <v>21</v>
      </c>
      <c r="AA12" s="3">
        <f t="shared" si="1"/>
        <v>4</v>
      </c>
      <c r="AB12" s="4" t="str">
        <f t="shared" si="2"/>
        <v>средний</v>
      </c>
    </row>
    <row r="13" spans="2:28" x14ac:dyDescent="0.25">
      <c r="B13" s="11">
        <v>6</v>
      </c>
      <c r="C13" s="1" t="s">
        <v>160</v>
      </c>
      <c r="D13" s="97">
        <v>1</v>
      </c>
      <c r="E13" s="96" t="s">
        <v>242</v>
      </c>
      <c r="F13" s="97">
        <v>4</v>
      </c>
      <c r="G13" s="97">
        <v>1</v>
      </c>
      <c r="H13" s="97">
        <v>0</v>
      </c>
      <c r="I13" s="97">
        <v>1</v>
      </c>
      <c r="J13" s="97">
        <v>3</v>
      </c>
      <c r="K13" s="97">
        <v>0</v>
      </c>
      <c r="L13" s="97">
        <v>1</v>
      </c>
      <c r="M13" s="97">
        <v>1</v>
      </c>
      <c r="N13" s="97">
        <v>1</v>
      </c>
      <c r="O13" s="97">
        <v>1</v>
      </c>
      <c r="P13" s="97">
        <v>1</v>
      </c>
      <c r="Q13" s="97">
        <v>1</v>
      </c>
      <c r="R13" s="97">
        <v>2</v>
      </c>
      <c r="S13" s="97">
        <v>1</v>
      </c>
      <c r="T13" s="97">
        <v>2</v>
      </c>
      <c r="U13" s="97">
        <v>1</v>
      </c>
      <c r="V13" s="97">
        <v>2</v>
      </c>
      <c r="W13" s="97">
        <v>1</v>
      </c>
      <c r="X13" s="97">
        <v>1</v>
      </c>
      <c r="Y13" s="97">
        <v>0</v>
      </c>
      <c r="Z13" s="3">
        <f t="shared" si="0"/>
        <v>20</v>
      </c>
      <c r="AA13" s="3">
        <f t="shared" si="1"/>
        <v>4</v>
      </c>
      <c r="AB13" s="4" t="str">
        <f t="shared" si="2"/>
        <v>средний</v>
      </c>
    </row>
    <row r="14" spans="2:28" x14ac:dyDescent="0.25">
      <c r="B14" s="11">
        <v>7</v>
      </c>
      <c r="C14" s="1" t="s">
        <v>161</v>
      </c>
      <c r="D14" s="97">
        <v>1</v>
      </c>
      <c r="E14" s="96" t="s">
        <v>242</v>
      </c>
      <c r="F14" s="97">
        <v>4</v>
      </c>
      <c r="G14" s="97">
        <v>1</v>
      </c>
      <c r="H14" s="97">
        <v>3</v>
      </c>
      <c r="I14" s="97">
        <v>1</v>
      </c>
      <c r="J14" s="97">
        <v>3</v>
      </c>
      <c r="K14" s="97">
        <v>2</v>
      </c>
      <c r="L14" s="97">
        <v>1</v>
      </c>
      <c r="M14" s="97">
        <v>1</v>
      </c>
      <c r="N14" s="97">
        <v>1</v>
      </c>
      <c r="O14" s="97">
        <v>2</v>
      </c>
      <c r="P14" s="97">
        <v>1</v>
      </c>
      <c r="Q14" s="97">
        <v>1</v>
      </c>
      <c r="R14" s="97">
        <v>2</v>
      </c>
      <c r="S14" s="97">
        <v>1</v>
      </c>
      <c r="T14" s="97">
        <v>2</v>
      </c>
      <c r="U14" s="97">
        <v>1</v>
      </c>
      <c r="V14" s="97">
        <v>2</v>
      </c>
      <c r="W14" s="97">
        <v>1</v>
      </c>
      <c r="X14" s="97">
        <v>2</v>
      </c>
      <c r="Y14" s="97">
        <v>1</v>
      </c>
      <c r="Z14" s="3">
        <f t="shared" si="0"/>
        <v>28</v>
      </c>
      <c r="AA14" s="3">
        <f t="shared" si="1"/>
        <v>5</v>
      </c>
      <c r="AB14" s="4" t="str">
        <f t="shared" si="2"/>
        <v>высокий</v>
      </c>
    </row>
    <row r="15" spans="2:28" x14ac:dyDescent="0.25">
      <c r="B15" s="11">
        <v>8</v>
      </c>
      <c r="C15" s="1" t="s">
        <v>162</v>
      </c>
      <c r="D15" s="97">
        <v>1</v>
      </c>
      <c r="E15" s="96" t="s">
        <v>243</v>
      </c>
      <c r="F15" s="97">
        <v>5</v>
      </c>
      <c r="G15" s="97">
        <v>3</v>
      </c>
      <c r="H15" s="97">
        <v>3</v>
      </c>
      <c r="I15" s="97">
        <v>1</v>
      </c>
      <c r="J15" s="97">
        <v>2</v>
      </c>
      <c r="K15" s="97">
        <v>2</v>
      </c>
      <c r="L15" s="97">
        <v>1</v>
      </c>
      <c r="M15" s="97">
        <v>2</v>
      </c>
      <c r="N15" s="97">
        <v>2</v>
      </c>
      <c r="O15" s="97">
        <v>2</v>
      </c>
      <c r="P15" s="97">
        <v>1</v>
      </c>
      <c r="Q15" s="97">
        <v>1</v>
      </c>
      <c r="R15" s="97">
        <v>2</v>
      </c>
      <c r="S15" s="97">
        <v>1</v>
      </c>
      <c r="T15" s="97">
        <v>2</v>
      </c>
      <c r="U15" s="97">
        <v>1</v>
      </c>
      <c r="V15" s="97">
        <v>2</v>
      </c>
      <c r="W15" s="97">
        <v>1</v>
      </c>
      <c r="X15" s="97">
        <v>0</v>
      </c>
      <c r="Y15" s="97">
        <v>1</v>
      </c>
      <c r="Z15" s="3">
        <f t="shared" si="0"/>
        <v>27</v>
      </c>
      <c r="AA15" s="3">
        <f t="shared" si="1"/>
        <v>5</v>
      </c>
      <c r="AB15" s="4" t="str">
        <f t="shared" si="2"/>
        <v>высокий</v>
      </c>
    </row>
    <row r="16" spans="2:28" x14ac:dyDescent="0.25">
      <c r="B16" s="11">
        <v>9</v>
      </c>
      <c r="C16" s="1" t="s">
        <v>163</v>
      </c>
      <c r="D16" s="97">
        <v>1</v>
      </c>
      <c r="E16" s="96" t="s">
        <v>242</v>
      </c>
      <c r="F16" s="97">
        <v>5</v>
      </c>
      <c r="G16" s="97">
        <v>4</v>
      </c>
      <c r="H16" s="97">
        <v>3</v>
      </c>
      <c r="I16" s="97">
        <v>1</v>
      </c>
      <c r="J16" s="97">
        <v>2</v>
      </c>
      <c r="K16" s="97">
        <v>2</v>
      </c>
      <c r="L16" s="97">
        <v>1</v>
      </c>
      <c r="M16" s="97">
        <v>1</v>
      </c>
      <c r="N16" s="97">
        <v>3</v>
      </c>
      <c r="O16" s="97">
        <v>2</v>
      </c>
      <c r="P16" s="97">
        <v>1</v>
      </c>
      <c r="Q16" s="97">
        <v>1</v>
      </c>
      <c r="R16" s="97">
        <v>2</v>
      </c>
      <c r="S16" s="97">
        <v>1</v>
      </c>
      <c r="T16" s="97">
        <v>2</v>
      </c>
      <c r="U16" s="97">
        <v>1</v>
      </c>
      <c r="V16" s="97">
        <v>2</v>
      </c>
      <c r="W16" s="97">
        <v>1</v>
      </c>
      <c r="X16" s="97">
        <v>1</v>
      </c>
      <c r="Y16" s="97">
        <v>1</v>
      </c>
      <c r="Z16" s="3">
        <f t="shared" si="0"/>
        <v>28</v>
      </c>
      <c r="AA16" s="3">
        <f t="shared" si="1"/>
        <v>5</v>
      </c>
      <c r="AB16" s="4" t="str">
        <f t="shared" si="2"/>
        <v>высокий</v>
      </c>
    </row>
    <row r="17" spans="2:28" x14ac:dyDescent="0.25">
      <c r="B17" s="11">
        <v>10</v>
      </c>
      <c r="C17" s="1" t="s">
        <v>164</v>
      </c>
      <c r="D17" s="97">
        <v>1</v>
      </c>
      <c r="E17" s="96" t="s">
        <v>242</v>
      </c>
      <c r="F17" s="97">
        <v>4</v>
      </c>
      <c r="G17" s="97">
        <v>2</v>
      </c>
      <c r="H17" s="97">
        <v>3</v>
      </c>
      <c r="I17" s="97">
        <v>1</v>
      </c>
      <c r="J17" s="97">
        <v>3</v>
      </c>
      <c r="K17" s="97">
        <v>1</v>
      </c>
      <c r="L17" s="97">
        <v>1</v>
      </c>
      <c r="M17" s="97">
        <v>2</v>
      </c>
      <c r="N17" s="97">
        <v>2</v>
      </c>
      <c r="O17" s="97">
        <v>1</v>
      </c>
      <c r="P17" s="97">
        <v>1</v>
      </c>
      <c r="Q17" s="97">
        <v>1</v>
      </c>
      <c r="R17" s="97">
        <v>2</v>
      </c>
      <c r="S17" s="97">
        <v>1</v>
      </c>
      <c r="T17" s="97">
        <v>2</v>
      </c>
      <c r="U17" s="97">
        <v>1</v>
      </c>
      <c r="V17" s="97">
        <v>2</v>
      </c>
      <c r="W17" s="97">
        <v>1</v>
      </c>
      <c r="X17" s="97">
        <v>2</v>
      </c>
      <c r="Y17" s="97">
        <v>0</v>
      </c>
      <c r="Z17" s="3">
        <f t="shared" si="0"/>
        <v>27</v>
      </c>
      <c r="AA17" s="3">
        <f t="shared" si="1"/>
        <v>5</v>
      </c>
      <c r="AB17" s="4" t="str">
        <f t="shared" si="2"/>
        <v>высокий</v>
      </c>
    </row>
    <row r="18" spans="2:28" x14ac:dyDescent="0.25">
      <c r="B18" s="11">
        <v>11</v>
      </c>
      <c r="C18" s="1" t="s">
        <v>165</v>
      </c>
      <c r="D18" s="97">
        <v>1</v>
      </c>
      <c r="E18" s="96" t="s">
        <v>242</v>
      </c>
      <c r="F18" s="97">
        <v>5</v>
      </c>
      <c r="G18" s="97">
        <v>2</v>
      </c>
      <c r="H18" s="97">
        <v>3</v>
      </c>
      <c r="I18" s="97">
        <v>1</v>
      </c>
      <c r="J18" s="97">
        <v>3</v>
      </c>
      <c r="K18" s="97">
        <v>2</v>
      </c>
      <c r="L18" s="97">
        <v>1</v>
      </c>
      <c r="M18" s="97">
        <v>1</v>
      </c>
      <c r="N18" s="97">
        <v>2</v>
      </c>
      <c r="O18" s="97">
        <v>2</v>
      </c>
      <c r="P18" s="97">
        <v>1</v>
      </c>
      <c r="Q18" s="97">
        <v>1</v>
      </c>
      <c r="R18" s="97">
        <v>2</v>
      </c>
      <c r="S18" s="97">
        <v>1</v>
      </c>
      <c r="T18" s="97">
        <v>1</v>
      </c>
      <c r="U18" s="97">
        <v>1</v>
      </c>
      <c r="V18" s="97">
        <v>1</v>
      </c>
      <c r="W18" s="97">
        <v>1</v>
      </c>
      <c r="X18" s="97">
        <v>2</v>
      </c>
      <c r="Y18" s="97">
        <v>1</v>
      </c>
      <c r="Z18" s="3">
        <f t="shared" si="0"/>
        <v>27</v>
      </c>
      <c r="AA18" s="3">
        <f t="shared" si="1"/>
        <v>5</v>
      </c>
      <c r="AB18" s="4" t="str">
        <f t="shared" si="2"/>
        <v>высокий</v>
      </c>
    </row>
    <row r="19" spans="2:28" x14ac:dyDescent="0.25">
      <c r="B19" s="11">
        <v>12</v>
      </c>
      <c r="C19" s="1" t="s">
        <v>166</v>
      </c>
      <c r="D19" s="97">
        <v>1</v>
      </c>
      <c r="E19" s="96" t="s">
        <v>243</v>
      </c>
      <c r="F19" s="97">
        <v>5</v>
      </c>
      <c r="G19" s="97">
        <v>4</v>
      </c>
      <c r="H19" s="97">
        <v>3</v>
      </c>
      <c r="I19" s="97">
        <v>1</v>
      </c>
      <c r="J19" s="97">
        <v>3</v>
      </c>
      <c r="K19" s="97">
        <v>2</v>
      </c>
      <c r="L19" s="97">
        <v>1</v>
      </c>
      <c r="M19" s="97">
        <v>1</v>
      </c>
      <c r="N19" s="97">
        <v>2</v>
      </c>
      <c r="O19" s="97">
        <v>2</v>
      </c>
      <c r="P19" s="97">
        <v>0</v>
      </c>
      <c r="Q19" s="97">
        <v>1</v>
      </c>
      <c r="R19" s="97">
        <v>2</v>
      </c>
      <c r="S19" s="97">
        <v>1</v>
      </c>
      <c r="T19" s="97">
        <v>2</v>
      </c>
      <c r="U19" s="97">
        <v>1</v>
      </c>
      <c r="V19" s="97">
        <v>2</v>
      </c>
      <c r="W19" s="97">
        <v>1</v>
      </c>
      <c r="X19" s="97">
        <v>1</v>
      </c>
      <c r="Y19" s="97">
        <v>1</v>
      </c>
      <c r="Z19" s="3">
        <f t="shared" si="0"/>
        <v>27</v>
      </c>
      <c r="AA19" s="3">
        <f t="shared" si="1"/>
        <v>5</v>
      </c>
      <c r="AB19" s="4" t="str">
        <f t="shared" si="2"/>
        <v>высокий</v>
      </c>
    </row>
    <row r="20" spans="2:28" x14ac:dyDescent="0.25">
      <c r="B20" s="11">
        <v>13</v>
      </c>
      <c r="C20" s="1" t="s">
        <v>167</v>
      </c>
      <c r="D20" s="97">
        <v>1</v>
      </c>
      <c r="E20" s="97" t="s">
        <v>240</v>
      </c>
      <c r="F20" s="97">
        <v>5</v>
      </c>
      <c r="G20" s="97">
        <v>3</v>
      </c>
      <c r="H20" s="97">
        <v>3</v>
      </c>
      <c r="I20" s="97">
        <v>1</v>
      </c>
      <c r="J20" s="97">
        <v>2</v>
      </c>
      <c r="K20" s="97">
        <v>2</v>
      </c>
      <c r="L20" s="97">
        <v>0</v>
      </c>
      <c r="M20" s="97">
        <v>1</v>
      </c>
      <c r="N20" s="97">
        <v>3</v>
      </c>
      <c r="O20" s="97">
        <v>2</v>
      </c>
      <c r="P20" s="97">
        <v>1</v>
      </c>
      <c r="Q20" s="97">
        <v>1</v>
      </c>
      <c r="R20" s="97">
        <v>2</v>
      </c>
      <c r="S20" s="97">
        <v>1</v>
      </c>
      <c r="T20" s="97">
        <v>1</v>
      </c>
      <c r="U20" s="97">
        <v>1</v>
      </c>
      <c r="V20" s="97">
        <v>2</v>
      </c>
      <c r="W20" s="97">
        <v>1</v>
      </c>
      <c r="X20" s="97">
        <v>2</v>
      </c>
      <c r="Y20" s="97">
        <v>1</v>
      </c>
      <c r="Z20" s="3">
        <f t="shared" si="0"/>
        <v>27</v>
      </c>
      <c r="AA20" s="3">
        <f t="shared" si="1"/>
        <v>5</v>
      </c>
      <c r="AB20" s="4" t="str">
        <f t="shared" si="2"/>
        <v>высокий</v>
      </c>
    </row>
    <row r="21" spans="2:28" x14ac:dyDescent="0.25">
      <c r="B21" s="11">
        <v>14</v>
      </c>
      <c r="C21" s="1" t="s">
        <v>168</v>
      </c>
      <c r="D21" s="97">
        <v>1</v>
      </c>
      <c r="E21" s="96" t="s">
        <v>242</v>
      </c>
      <c r="F21" s="97">
        <v>4</v>
      </c>
      <c r="G21" s="97">
        <v>3</v>
      </c>
      <c r="H21" s="97">
        <v>2</v>
      </c>
      <c r="I21" s="97">
        <v>1</v>
      </c>
      <c r="J21" s="97">
        <v>2</v>
      </c>
      <c r="K21" s="97">
        <v>2</v>
      </c>
      <c r="L21" s="97">
        <v>1</v>
      </c>
      <c r="M21" s="97">
        <v>2</v>
      </c>
      <c r="N21" s="97">
        <v>3</v>
      </c>
      <c r="O21" s="97">
        <v>2</v>
      </c>
      <c r="P21" s="97">
        <v>1</v>
      </c>
      <c r="Q21" s="97">
        <v>1</v>
      </c>
      <c r="R21" s="97">
        <v>2</v>
      </c>
      <c r="S21" s="97">
        <v>1</v>
      </c>
      <c r="T21" s="97">
        <v>1</v>
      </c>
      <c r="U21" s="97">
        <v>1</v>
      </c>
      <c r="V21" s="97">
        <v>2</v>
      </c>
      <c r="W21" s="97">
        <v>1</v>
      </c>
      <c r="X21" s="97">
        <v>2</v>
      </c>
      <c r="Y21" s="97">
        <v>0</v>
      </c>
      <c r="Z21" s="3">
        <f t="shared" si="0"/>
        <v>27</v>
      </c>
      <c r="AA21" s="3">
        <f t="shared" si="1"/>
        <v>5</v>
      </c>
      <c r="AB21" s="4" t="str">
        <f t="shared" si="2"/>
        <v>высокий</v>
      </c>
    </row>
    <row r="22" spans="2:28" x14ac:dyDescent="0.25">
      <c r="B22" s="11">
        <v>15</v>
      </c>
      <c r="C22" s="1" t="s">
        <v>169</v>
      </c>
      <c r="D22" s="97">
        <v>0</v>
      </c>
      <c r="E22" s="96" t="s">
        <v>242</v>
      </c>
      <c r="F22" s="97">
        <v>4</v>
      </c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3"/>
      <c r="AA22" s="3"/>
      <c r="AB22" s="4"/>
    </row>
    <row r="23" spans="2:28" x14ac:dyDescent="0.25">
      <c r="B23" s="11">
        <v>16</v>
      </c>
      <c r="C23" s="1" t="s">
        <v>170</v>
      </c>
      <c r="D23" s="97">
        <v>0</v>
      </c>
      <c r="E23" s="96" t="s">
        <v>238</v>
      </c>
      <c r="F23" s="97">
        <v>5</v>
      </c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3"/>
      <c r="AA23" s="3"/>
      <c r="AB23" s="4"/>
    </row>
    <row r="24" spans="2:28" x14ac:dyDescent="0.25">
      <c r="B24" s="11">
        <v>17</v>
      </c>
      <c r="C24" s="1" t="s">
        <v>171</v>
      </c>
      <c r="D24" s="97">
        <v>1</v>
      </c>
      <c r="E24" s="97" t="s">
        <v>239</v>
      </c>
      <c r="F24" s="97">
        <v>5</v>
      </c>
      <c r="G24" s="97">
        <v>1</v>
      </c>
      <c r="H24" s="97">
        <v>3</v>
      </c>
      <c r="I24" s="97">
        <v>1</v>
      </c>
      <c r="J24" s="97">
        <v>1</v>
      </c>
      <c r="K24" s="97">
        <v>1</v>
      </c>
      <c r="L24" s="97">
        <v>1</v>
      </c>
      <c r="M24" s="97">
        <v>2</v>
      </c>
      <c r="N24" s="97">
        <v>3</v>
      </c>
      <c r="O24" s="97">
        <v>2</v>
      </c>
      <c r="P24" s="97">
        <v>1</v>
      </c>
      <c r="Q24" s="97">
        <v>1</v>
      </c>
      <c r="R24" s="97">
        <v>2</v>
      </c>
      <c r="S24" s="97">
        <v>1</v>
      </c>
      <c r="T24" s="97">
        <v>1</v>
      </c>
      <c r="U24" s="97">
        <v>1</v>
      </c>
      <c r="V24" s="97">
        <v>1</v>
      </c>
      <c r="W24" s="97">
        <v>1</v>
      </c>
      <c r="X24" s="97">
        <v>2</v>
      </c>
      <c r="Y24" s="97">
        <v>1</v>
      </c>
      <c r="Z24" s="3">
        <f t="shared" si="0"/>
        <v>26</v>
      </c>
      <c r="AA24" s="3">
        <f t="shared" si="1"/>
        <v>4</v>
      </c>
      <c r="AB24" s="4" t="str">
        <f t="shared" si="2"/>
        <v>средний</v>
      </c>
    </row>
    <row r="25" spans="2:28" x14ac:dyDescent="0.25">
      <c r="B25" s="11">
        <v>18</v>
      </c>
      <c r="C25" s="1" t="s">
        <v>172</v>
      </c>
      <c r="D25" s="97">
        <v>1</v>
      </c>
      <c r="E25" s="96" t="s">
        <v>238</v>
      </c>
      <c r="F25" s="97">
        <v>4</v>
      </c>
      <c r="G25" s="97">
        <v>1</v>
      </c>
      <c r="H25" s="97">
        <v>3</v>
      </c>
      <c r="I25" s="97">
        <v>1</v>
      </c>
      <c r="J25" s="97">
        <v>2</v>
      </c>
      <c r="K25" s="97">
        <v>1</v>
      </c>
      <c r="L25" s="97">
        <v>1</v>
      </c>
      <c r="M25" s="97">
        <v>1</v>
      </c>
      <c r="N25" s="97">
        <v>3</v>
      </c>
      <c r="O25" s="97">
        <v>2</v>
      </c>
      <c r="P25" s="97">
        <v>1</v>
      </c>
      <c r="Q25" s="97">
        <v>1</v>
      </c>
      <c r="R25" s="97">
        <v>1</v>
      </c>
      <c r="S25" s="97">
        <v>1</v>
      </c>
      <c r="T25" s="97">
        <v>2</v>
      </c>
      <c r="U25" s="97">
        <v>1</v>
      </c>
      <c r="V25" s="97">
        <v>2</v>
      </c>
      <c r="W25" s="97">
        <v>1</v>
      </c>
      <c r="X25" s="97">
        <v>0</v>
      </c>
      <c r="Y25" s="97">
        <v>1</v>
      </c>
      <c r="Z25" s="3">
        <f t="shared" si="0"/>
        <v>25</v>
      </c>
      <c r="AA25" s="3">
        <f t="shared" si="1"/>
        <v>4</v>
      </c>
      <c r="AB25" s="4" t="str">
        <f t="shared" si="2"/>
        <v>средний</v>
      </c>
    </row>
    <row r="26" spans="2:28" x14ac:dyDescent="0.25">
      <c r="B26" s="11">
        <v>19</v>
      </c>
      <c r="C26" s="1" t="s">
        <v>173</v>
      </c>
      <c r="D26" s="97">
        <v>0</v>
      </c>
      <c r="E26" s="96" t="s">
        <v>238</v>
      </c>
      <c r="F26" s="97">
        <v>5</v>
      </c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3"/>
      <c r="AA26" s="3"/>
      <c r="AB26" s="4"/>
    </row>
    <row r="27" spans="2:28" x14ac:dyDescent="0.25">
      <c r="B27" s="11">
        <v>20</v>
      </c>
      <c r="C27" s="1" t="s">
        <v>174</v>
      </c>
      <c r="D27" s="97">
        <v>1</v>
      </c>
      <c r="E27" s="96" t="s">
        <v>242</v>
      </c>
      <c r="F27" s="97">
        <v>4</v>
      </c>
      <c r="G27" s="97">
        <v>1</v>
      </c>
      <c r="H27" s="97">
        <v>0</v>
      </c>
      <c r="I27" s="97">
        <v>1</v>
      </c>
      <c r="J27" s="97">
        <v>3</v>
      </c>
      <c r="K27" s="97">
        <v>1</v>
      </c>
      <c r="L27" s="97">
        <v>1</v>
      </c>
      <c r="M27" s="97">
        <v>1</v>
      </c>
      <c r="N27" s="97">
        <v>1</v>
      </c>
      <c r="O27" s="97">
        <v>2</v>
      </c>
      <c r="P27" s="97">
        <v>1</v>
      </c>
      <c r="Q27" s="97">
        <v>1</v>
      </c>
      <c r="R27" s="97">
        <v>0</v>
      </c>
      <c r="S27" s="97">
        <v>1</v>
      </c>
      <c r="T27" s="97">
        <v>2</v>
      </c>
      <c r="U27" s="97">
        <v>1</v>
      </c>
      <c r="V27" s="97">
        <v>1</v>
      </c>
      <c r="W27" s="97">
        <v>1</v>
      </c>
      <c r="X27" s="97">
        <v>0</v>
      </c>
      <c r="Y27" s="97">
        <v>0</v>
      </c>
      <c r="Z27" s="3">
        <f t="shared" si="0"/>
        <v>18</v>
      </c>
      <c r="AA27" s="3">
        <f t="shared" si="1"/>
        <v>4</v>
      </c>
      <c r="AB27" s="4" t="str">
        <f t="shared" si="2"/>
        <v>средний</v>
      </c>
    </row>
    <row r="28" spans="2:28" x14ac:dyDescent="0.25">
      <c r="B28" s="11">
        <v>21</v>
      </c>
      <c r="C28" s="1" t="s">
        <v>175</v>
      </c>
      <c r="D28" s="97">
        <v>1</v>
      </c>
      <c r="E28" s="96" t="s">
        <v>242</v>
      </c>
      <c r="F28" s="97">
        <v>4</v>
      </c>
      <c r="G28" s="97">
        <v>4</v>
      </c>
      <c r="H28" s="97">
        <v>2</v>
      </c>
      <c r="I28" s="97">
        <v>1</v>
      </c>
      <c r="J28" s="97">
        <v>1</v>
      </c>
      <c r="K28" s="97">
        <v>1</v>
      </c>
      <c r="L28" s="97">
        <v>1</v>
      </c>
      <c r="M28" s="97">
        <v>1</v>
      </c>
      <c r="N28" s="97">
        <v>3</v>
      </c>
      <c r="O28" s="97">
        <v>2</v>
      </c>
      <c r="P28" s="97">
        <v>1</v>
      </c>
      <c r="Q28" s="97">
        <v>1</v>
      </c>
      <c r="R28" s="97">
        <v>1</v>
      </c>
      <c r="S28" s="97">
        <v>1</v>
      </c>
      <c r="T28" s="97">
        <v>2</v>
      </c>
      <c r="U28" s="97">
        <v>1</v>
      </c>
      <c r="V28" s="97">
        <v>2</v>
      </c>
      <c r="W28" s="97">
        <v>1</v>
      </c>
      <c r="X28" s="97">
        <v>0</v>
      </c>
      <c r="Y28" s="97">
        <v>0</v>
      </c>
      <c r="Z28" s="3">
        <f t="shared" si="0"/>
        <v>22</v>
      </c>
      <c r="AA28" s="3">
        <f t="shared" si="1"/>
        <v>4</v>
      </c>
      <c r="AB28" s="4" t="str">
        <f t="shared" si="2"/>
        <v>средний</v>
      </c>
    </row>
    <row r="29" spans="2:28" x14ac:dyDescent="0.25">
      <c r="B29" s="11">
        <v>22</v>
      </c>
      <c r="C29" s="1" t="s">
        <v>176</v>
      </c>
      <c r="D29" s="97">
        <v>1</v>
      </c>
      <c r="E29" s="96" t="s">
        <v>238</v>
      </c>
      <c r="F29" s="97">
        <v>5</v>
      </c>
      <c r="G29" s="97">
        <v>3</v>
      </c>
      <c r="H29" s="97">
        <v>3</v>
      </c>
      <c r="I29" s="97">
        <v>1</v>
      </c>
      <c r="J29" s="97">
        <v>2</v>
      </c>
      <c r="K29" s="97">
        <v>1</v>
      </c>
      <c r="L29" s="97">
        <v>0</v>
      </c>
      <c r="M29" s="97">
        <v>2</v>
      </c>
      <c r="N29" s="97">
        <v>3</v>
      </c>
      <c r="O29" s="97">
        <v>2</v>
      </c>
      <c r="P29" s="97">
        <v>1</v>
      </c>
      <c r="Q29" s="97">
        <v>1</v>
      </c>
      <c r="R29" s="97">
        <v>2</v>
      </c>
      <c r="S29" s="97">
        <v>1</v>
      </c>
      <c r="T29" s="97">
        <v>2</v>
      </c>
      <c r="U29" s="97">
        <v>1</v>
      </c>
      <c r="V29" s="97">
        <v>2</v>
      </c>
      <c r="W29" s="97">
        <v>1</v>
      </c>
      <c r="X29" s="97">
        <v>1</v>
      </c>
      <c r="Y29" s="97">
        <v>1</v>
      </c>
      <c r="Z29" s="3">
        <f t="shared" si="0"/>
        <v>27</v>
      </c>
      <c r="AA29" s="3">
        <f t="shared" si="1"/>
        <v>5</v>
      </c>
      <c r="AB29" s="4" t="str">
        <f t="shared" si="2"/>
        <v>высокий</v>
      </c>
    </row>
    <row r="30" spans="2:28" x14ac:dyDescent="0.25">
      <c r="B30" s="11">
        <v>23</v>
      </c>
      <c r="C30" s="1" t="s">
        <v>177</v>
      </c>
      <c r="D30" s="97">
        <v>1</v>
      </c>
      <c r="E30" s="96" t="s">
        <v>242</v>
      </c>
      <c r="F30" s="97">
        <v>5</v>
      </c>
      <c r="G30" s="97">
        <v>2</v>
      </c>
      <c r="H30" s="97">
        <v>3</v>
      </c>
      <c r="I30" s="97">
        <v>1</v>
      </c>
      <c r="J30" s="97">
        <v>3</v>
      </c>
      <c r="K30" s="97">
        <v>1</v>
      </c>
      <c r="L30" s="97">
        <v>1</v>
      </c>
      <c r="M30" s="97">
        <v>1</v>
      </c>
      <c r="N30" s="97">
        <v>3</v>
      </c>
      <c r="O30" s="97">
        <v>1</v>
      </c>
      <c r="P30" s="97">
        <v>1</v>
      </c>
      <c r="Q30" s="97">
        <v>1</v>
      </c>
      <c r="R30" s="97">
        <v>2</v>
      </c>
      <c r="S30" s="97">
        <v>1</v>
      </c>
      <c r="T30" s="97">
        <v>2</v>
      </c>
      <c r="U30" s="97">
        <v>1</v>
      </c>
      <c r="V30" s="97">
        <v>1</v>
      </c>
      <c r="W30" s="97">
        <v>1</v>
      </c>
      <c r="X30" s="97">
        <v>2</v>
      </c>
      <c r="Y30" s="97">
        <v>1</v>
      </c>
      <c r="Z30" s="3">
        <f t="shared" si="0"/>
        <v>27</v>
      </c>
      <c r="AA30" s="3">
        <f t="shared" si="1"/>
        <v>5</v>
      </c>
      <c r="AB30" s="4" t="str">
        <f t="shared" si="2"/>
        <v>высокий</v>
      </c>
    </row>
    <row r="31" spans="2:28" x14ac:dyDescent="0.25">
      <c r="B31" s="11">
        <v>24</v>
      </c>
      <c r="C31" s="1" t="s">
        <v>178</v>
      </c>
      <c r="D31" s="97">
        <v>1</v>
      </c>
      <c r="E31" s="96" t="s">
        <v>242</v>
      </c>
      <c r="F31" s="97">
        <v>5</v>
      </c>
      <c r="G31" s="97">
        <v>3</v>
      </c>
      <c r="H31" s="97">
        <v>3</v>
      </c>
      <c r="I31" s="97">
        <v>1</v>
      </c>
      <c r="J31" s="97">
        <v>2</v>
      </c>
      <c r="K31" s="97">
        <v>2</v>
      </c>
      <c r="L31" s="97">
        <v>1</v>
      </c>
      <c r="M31" s="97">
        <v>2</v>
      </c>
      <c r="N31" s="97">
        <v>2</v>
      </c>
      <c r="O31" s="97">
        <v>2</v>
      </c>
      <c r="P31" s="97">
        <v>1</v>
      </c>
      <c r="Q31" s="97">
        <v>1</v>
      </c>
      <c r="R31" s="97">
        <v>2</v>
      </c>
      <c r="S31" s="97">
        <v>1</v>
      </c>
      <c r="T31" s="97">
        <v>2</v>
      </c>
      <c r="U31" s="97">
        <v>1</v>
      </c>
      <c r="V31" s="97">
        <v>2</v>
      </c>
      <c r="W31" s="97">
        <v>1</v>
      </c>
      <c r="X31" s="97">
        <v>1</v>
      </c>
      <c r="Y31" s="97">
        <v>1</v>
      </c>
      <c r="Z31" s="3">
        <f t="shared" si="0"/>
        <v>28</v>
      </c>
      <c r="AA31" s="3">
        <f t="shared" si="1"/>
        <v>5</v>
      </c>
      <c r="AB31" s="4" t="str">
        <f t="shared" si="2"/>
        <v>высокий</v>
      </c>
    </row>
    <row r="32" spans="2:28" x14ac:dyDescent="0.25">
      <c r="B32" s="11">
        <v>25</v>
      </c>
      <c r="C32" s="1" t="s">
        <v>179</v>
      </c>
      <c r="D32" s="97">
        <v>0</v>
      </c>
      <c r="E32" s="97" t="s">
        <v>246</v>
      </c>
      <c r="F32" s="97">
        <v>5</v>
      </c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3"/>
      <c r="AA32" s="3"/>
      <c r="AB32" s="4"/>
    </row>
    <row r="33" spans="2:28" x14ac:dyDescent="0.25">
      <c r="B33" s="11">
        <v>26</v>
      </c>
      <c r="C33" s="1" t="s">
        <v>180</v>
      </c>
      <c r="D33" s="97">
        <v>1</v>
      </c>
      <c r="E33" s="96" t="s">
        <v>238</v>
      </c>
      <c r="F33" s="97">
        <v>4</v>
      </c>
      <c r="G33" s="97">
        <v>2</v>
      </c>
      <c r="H33" s="97">
        <v>2</v>
      </c>
      <c r="I33" s="97">
        <v>1</v>
      </c>
      <c r="J33" s="97">
        <v>3</v>
      </c>
      <c r="K33" s="97">
        <v>1</v>
      </c>
      <c r="L33" s="97">
        <v>1</v>
      </c>
      <c r="M33" s="97">
        <v>2</v>
      </c>
      <c r="N33" s="97">
        <v>3</v>
      </c>
      <c r="O33" s="97">
        <v>2</v>
      </c>
      <c r="P33" s="97">
        <v>1</v>
      </c>
      <c r="Q33" s="97">
        <v>0</v>
      </c>
      <c r="R33" s="97">
        <v>2</v>
      </c>
      <c r="S33" s="97">
        <v>1</v>
      </c>
      <c r="T33" s="97">
        <v>2</v>
      </c>
      <c r="U33" s="97">
        <v>1</v>
      </c>
      <c r="V33" s="97">
        <v>2</v>
      </c>
      <c r="W33" s="97">
        <v>1</v>
      </c>
      <c r="X33" s="97">
        <v>0</v>
      </c>
      <c r="Y33" s="97">
        <v>1</v>
      </c>
      <c r="Z33" s="3">
        <f t="shared" si="0"/>
        <v>26</v>
      </c>
      <c r="AA33" s="3">
        <f t="shared" si="1"/>
        <v>4</v>
      </c>
      <c r="AB33" s="4" t="str">
        <f t="shared" si="2"/>
        <v>средний</v>
      </c>
    </row>
    <row r="34" spans="2:28" x14ac:dyDescent="0.25">
      <c r="B34" s="11">
        <v>27</v>
      </c>
      <c r="C34" s="1" t="s">
        <v>181</v>
      </c>
      <c r="D34" s="97">
        <v>1</v>
      </c>
      <c r="E34" s="96" t="s">
        <v>242</v>
      </c>
      <c r="F34" s="97">
        <v>5</v>
      </c>
      <c r="G34" s="97">
        <v>4</v>
      </c>
      <c r="H34" s="97">
        <v>3</v>
      </c>
      <c r="I34" s="97">
        <v>1</v>
      </c>
      <c r="J34" s="97">
        <v>3</v>
      </c>
      <c r="K34" s="97">
        <v>1</v>
      </c>
      <c r="L34" s="97">
        <v>1</v>
      </c>
      <c r="M34" s="97">
        <v>2</v>
      </c>
      <c r="N34" s="97">
        <v>2</v>
      </c>
      <c r="O34" s="97">
        <v>2</v>
      </c>
      <c r="P34" s="97">
        <v>1</v>
      </c>
      <c r="Q34" s="97">
        <v>1</v>
      </c>
      <c r="R34" s="97">
        <v>2</v>
      </c>
      <c r="S34" s="97">
        <v>1</v>
      </c>
      <c r="T34" s="97">
        <v>1</v>
      </c>
      <c r="U34" s="97">
        <v>1</v>
      </c>
      <c r="V34" s="97">
        <v>2</v>
      </c>
      <c r="W34" s="97">
        <v>1</v>
      </c>
      <c r="X34" s="97">
        <v>1</v>
      </c>
      <c r="Y34" s="97">
        <v>1</v>
      </c>
      <c r="Z34" s="3">
        <f t="shared" si="0"/>
        <v>27</v>
      </c>
      <c r="AA34" s="3">
        <f t="shared" si="1"/>
        <v>5</v>
      </c>
      <c r="AB34" s="4" t="str">
        <f t="shared" si="2"/>
        <v>высокий</v>
      </c>
    </row>
    <row r="35" spans="2:28" x14ac:dyDescent="0.25">
      <c r="B35" s="11">
        <v>28</v>
      </c>
      <c r="C35" s="1" t="s">
        <v>182</v>
      </c>
      <c r="D35" s="97">
        <v>1</v>
      </c>
      <c r="E35" s="96" t="s">
        <v>242</v>
      </c>
      <c r="F35" s="97">
        <v>4</v>
      </c>
      <c r="G35" s="97">
        <v>2</v>
      </c>
      <c r="H35" s="97">
        <v>3</v>
      </c>
      <c r="I35" s="97">
        <v>1</v>
      </c>
      <c r="J35" s="97">
        <v>2</v>
      </c>
      <c r="K35" s="97">
        <v>2</v>
      </c>
      <c r="L35" s="97">
        <v>1</v>
      </c>
      <c r="M35" s="97">
        <v>1</v>
      </c>
      <c r="N35" s="97">
        <v>3</v>
      </c>
      <c r="O35" s="97">
        <v>2</v>
      </c>
      <c r="P35" s="97">
        <v>1</v>
      </c>
      <c r="Q35" s="97">
        <v>0</v>
      </c>
      <c r="R35" s="97">
        <v>0</v>
      </c>
      <c r="S35" s="97">
        <v>1</v>
      </c>
      <c r="T35" s="97">
        <v>2</v>
      </c>
      <c r="U35" s="97">
        <v>1</v>
      </c>
      <c r="V35" s="97">
        <v>1</v>
      </c>
      <c r="W35" s="97">
        <v>1</v>
      </c>
      <c r="X35" s="97">
        <v>2</v>
      </c>
      <c r="Y35" s="97">
        <v>1</v>
      </c>
      <c r="Z35" s="3">
        <f t="shared" si="0"/>
        <v>25</v>
      </c>
      <c r="AA35" s="3">
        <f t="shared" si="1"/>
        <v>4</v>
      </c>
      <c r="AB35" s="4" t="str">
        <f t="shared" si="2"/>
        <v>средний</v>
      </c>
    </row>
    <row r="36" spans="2:28" x14ac:dyDescent="0.25">
      <c r="B36" s="11">
        <v>29</v>
      </c>
      <c r="C36" s="1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3"/>
      <c r="AA36" s="3"/>
      <c r="AB36" s="4"/>
    </row>
    <row r="37" spans="2:28" x14ac:dyDescent="0.25">
      <c r="B37" s="30">
        <v>30</v>
      </c>
      <c r="C37" s="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3"/>
      <c r="AA37" s="3"/>
      <c r="AB37" s="4"/>
    </row>
    <row r="38" spans="2:28" x14ac:dyDescent="0.25">
      <c r="B38" s="30">
        <v>31</v>
      </c>
      <c r="C38" s="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3"/>
      <c r="AA38" s="3"/>
      <c r="AB38" s="4"/>
    </row>
    <row r="39" spans="2:28" x14ac:dyDescent="0.25">
      <c r="B39" s="30">
        <v>32</v>
      </c>
      <c r="C39" s="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3"/>
      <c r="AA39" s="3"/>
      <c r="AB39" s="4"/>
    </row>
    <row r="40" spans="2:28" x14ac:dyDescent="0.25">
      <c r="B40" s="30">
        <v>33</v>
      </c>
      <c r="C40" s="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3"/>
      <c r="AA40" s="3"/>
      <c r="AB40" s="4"/>
    </row>
    <row r="41" spans="2:28" x14ac:dyDescent="0.25">
      <c r="B41" s="30">
        <v>34</v>
      </c>
      <c r="C41" s="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3"/>
      <c r="AA41" s="3"/>
      <c r="AB41" s="4"/>
    </row>
    <row r="42" spans="2:28" x14ac:dyDescent="0.25">
      <c r="B42" s="30">
        <v>35</v>
      </c>
      <c r="C42" s="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3"/>
      <c r="AA42" s="3"/>
      <c r="AB42" s="4"/>
    </row>
    <row r="43" spans="2:28" x14ac:dyDescent="0.25">
      <c r="B43" s="31" t="s">
        <v>3</v>
      </c>
      <c r="C43" s="31">
        <f>COUNTIF(C8:C42,"*")</f>
        <v>28</v>
      </c>
      <c r="D43" s="24">
        <f t="shared" ref="D43:Z43" si="3">SUM(D8:D42)</f>
        <v>24</v>
      </c>
      <c r="E43" s="24">
        <f t="shared" si="3"/>
        <v>0</v>
      </c>
      <c r="F43" s="24"/>
      <c r="G43" s="24"/>
      <c r="H43" s="24">
        <f t="shared" si="3"/>
        <v>54</v>
      </c>
      <c r="I43" s="24">
        <f t="shared" si="3"/>
        <v>23</v>
      </c>
      <c r="J43" s="24">
        <f t="shared" si="3"/>
        <v>56</v>
      </c>
      <c r="K43" s="24">
        <f t="shared" si="3"/>
        <v>35</v>
      </c>
      <c r="L43" s="24">
        <f t="shared" si="3"/>
        <v>21</v>
      </c>
      <c r="M43" s="24">
        <f t="shared" si="3"/>
        <v>34</v>
      </c>
      <c r="N43" s="24">
        <f t="shared" si="3"/>
        <v>57</v>
      </c>
      <c r="O43" s="24">
        <f t="shared" si="3"/>
        <v>45</v>
      </c>
      <c r="P43" s="24">
        <f t="shared" si="3"/>
        <v>23</v>
      </c>
      <c r="Q43" s="24">
        <f t="shared" si="3"/>
        <v>21</v>
      </c>
      <c r="R43" s="24">
        <f t="shared" si="3"/>
        <v>42</v>
      </c>
      <c r="S43" s="24">
        <f t="shared" si="3"/>
        <v>24</v>
      </c>
      <c r="T43" s="24">
        <f t="shared" si="3"/>
        <v>41</v>
      </c>
      <c r="U43" s="24">
        <f t="shared" si="3"/>
        <v>24</v>
      </c>
      <c r="V43" s="24">
        <f t="shared" si="3"/>
        <v>39</v>
      </c>
      <c r="W43" s="24">
        <f t="shared" si="3"/>
        <v>24</v>
      </c>
      <c r="X43" s="24">
        <f t="shared" si="3"/>
        <v>27</v>
      </c>
      <c r="Y43" s="24">
        <f t="shared" si="3"/>
        <v>15</v>
      </c>
      <c r="Z43" s="24">
        <f t="shared" si="3"/>
        <v>605</v>
      </c>
      <c r="AA43" s="24">
        <f>COUNTIF(AA8:AA42,"1")</f>
        <v>0</v>
      </c>
      <c r="AB43" s="25"/>
    </row>
    <row r="44" spans="2:28" x14ac:dyDescent="0.25">
      <c r="B44" s="8"/>
      <c r="C44" s="66" t="s">
        <v>44</v>
      </c>
      <c r="D44" s="67"/>
      <c r="E44" s="67"/>
      <c r="F44" s="34"/>
      <c r="G44" s="3"/>
      <c r="H44" s="3">
        <f>COUNTIF(H8:H42,"3")</f>
        <v>16</v>
      </c>
      <c r="I44" s="3"/>
      <c r="J44" s="3">
        <f>COUNTIF(J8:J42,"3")</f>
        <v>11</v>
      </c>
      <c r="K44" s="3"/>
      <c r="L44" s="3"/>
      <c r="M44" s="3"/>
      <c r="N44" s="3">
        <f>COUNTIF(N8:N42,"3")</f>
        <v>12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13"/>
    </row>
    <row r="45" spans="2:28" x14ac:dyDescent="0.25">
      <c r="B45" s="14"/>
      <c r="C45" s="63" t="s">
        <v>5</v>
      </c>
      <c r="D45" s="64"/>
      <c r="E45" s="65"/>
      <c r="F45" s="33"/>
      <c r="G45" s="12"/>
      <c r="H45" s="7">
        <f>COUNTIF(H8:H42,"2")</f>
        <v>3</v>
      </c>
      <c r="I45" s="7"/>
      <c r="J45" s="7">
        <f>COUNTIF(J8:J42,"2")</f>
        <v>10</v>
      </c>
      <c r="K45" s="7">
        <f>COUNTIF(K8:K42,"2")</f>
        <v>12</v>
      </c>
      <c r="L45" s="7"/>
      <c r="M45" s="7">
        <f>COUNTIF(M8:M42,"2")</f>
        <v>10</v>
      </c>
      <c r="N45" s="7">
        <f>COUNTIF(N8:N42,"2")</f>
        <v>9</v>
      </c>
      <c r="O45" s="7">
        <f>COUNTIF(O8:O42,"2")</f>
        <v>21</v>
      </c>
      <c r="P45" s="7"/>
      <c r="Q45" s="7"/>
      <c r="R45" s="7">
        <f>COUNTIF(R8:R42,"2")</f>
        <v>20</v>
      </c>
      <c r="S45" s="7"/>
      <c r="T45" s="7">
        <f>COUNTIF(T8:T42,"2")</f>
        <v>17</v>
      </c>
      <c r="U45" s="7"/>
      <c r="V45" s="7">
        <f>COUNTIF(V8:V42,"2")</f>
        <v>15</v>
      </c>
      <c r="W45" s="7"/>
      <c r="X45" s="7">
        <f>COUNTIF(X8:X42,"2")</f>
        <v>10</v>
      </c>
      <c r="Y45" s="4"/>
      <c r="Z45" s="15" t="s">
        <v>47</v>
      </c>
      <c r="AA45" s="15">
        <f>COUNTIF(AA8:AA42,"5")</f>
        <v>13</v>
      </c>
      <c r="AB45" s="14"/>
    </row>
    <row r="46" spans="2:28" x14ac:dyDescent="0.25">
      <c r="B46" s="14"/>
      <c r="C46" s="60" t="s">
        <v>6</v>
      </c>
      <c r="D46" s="61"/>
      <c r="E46" s="62"/>
      <c r="F46" s="32"/>
      <c r="G46" s="10"/>
      <c r="H46" s="4">
        <f>COUNTIF(H8:H42,"1")</f>
        <v>0</v>
      </c>
      <c r="I46" s="4">
        <f t="shared" ref="I46:W46" si="4">COUNTIF(I8:I42,"1")</f>
        <v>23</v>
      </c>
      <c r="J46" s="4">
        <f>COUNTIF(J8:J42,"1")</f>
        <v>3</v>
      </c>
      <c r="K46" s="4">
        <f>COUNTIF(K8:K42,"1")</f>
        <v>11</v>
      </c>
      <c r="L46" s="4">
        <f t="shared" si="4"/>
        <v>21</v>
      </c>
      <c r="M46" s="4">
        <f>COUNTIF(M8:M42,"1")</f>
        <v>14</v>
      </c>
      <c r="N46" s="4">
        <f>COUNTIF(N8:N42,"1")</f>
        <v>3</v>
      </c>
      <c r="O46" s="4">
        <f>COUNTIF(O8:O42,"1")</f>
        <v>3</v>
      </c>
      <c r="P46" s="4">
        <f t="shared" si="4"/>
        <v>23</v>
      </c>
      <c r="Q46" s="4">
        <f t="shared" si="4"/>
        <v>21</v>
      </c>
      <c r="R46" s="4">
        <f>COUNTIF(R8:R42,"1")</f>
        <v>2</v>
      </c>
      <c r="S46" s="4">
        <f t="shared" si="4"/>
        <v>24</v>
      </c>
      <c r="T46" s="4">
        <f>COUNTIF(T8:T42,"1")</f>
        <v>7</v>
      </c>
      <c r="U46" s="4">
        <f t="shared" si="4"/>
        <v>24</v>
      </c>
      <c r="V46" s="4">
        <f>COUNTIF(V8:V42,"1")</f>
        <v>9</v>
      </c>
      <c r="W46" s="4">
        <f t="shared" si="4"/>
        <v>24</v>
      </c>
      <c r="X46" s="4">
        <f>COUNTIF(X8:X42,"1")</f>
        <v>7</v>
      </c>
      <c r="Y46" s="4">
        <f>COUNTIF(Y8:Y42,"1")</f>
        <v>15</v>
      </c>
      <c r="Z46" s="15" t="s">
        <v>48</v>
      </c>
      <c r="AA46" s="15">
        <f>COUNTIF(AA8:AA42,"4")</f>
        <v>11</v>
      </c>
      <c r="AB46" s="14"/>
    </row>
    <row r="47" spans="2:28" x14ac:dyDescent="0.25">
      <c r="B47" s="14"/>
      <c r="C47" s="60" t="s">
        <v>7</v>
      </c>
      <c r="D47" s="61"/>
      <c r="E47" s="62"/>
      <c r="F47" s="32"/>
      <c r="G47" s="10"/>
      <c r="H47" s="4">
        <f>COUNTIF(H8:H42,"0")</f>
        <v>5</v>
      </c>
      <c r="I47" s="4">
        <f t="shared" ref="I47:Y47" si="5">COUNTIF(I8:I42,"0")</f>
        <v>1</v>
      </c>
      <c r="J47" s="4">
        <f t="shared" si="5"/>
        <v>0</v>
      </c>
      <c r="K47" s="4">
        <f t="shared" si="5"/>
        <v>1</v>
      </c>
      <c r="L47" s="4">
        <f t="shared" si="5"/>
        <v>3</v>
      </c>
      <c r="M47" s="4">
        <f t="shared" si="5"/>
        <v>0</v>
      </c>
      <c r="N47" s="4">
        <f t="shared" si="5"/>
        <v>0</v>
      </c>
      <c r="O47" s="4">
        <f t="shared" si="5"/>
        <v>0</v>
      </c>
      <c r="P47" s="4">
        <f t="shared" si="5"/>
        <v>1</v>
      </c>
      <c r="Q47" s="4">
        <f t="shared" si="5"/>
        <v>3</v>
      </c>
      <c r="R47" s="4">
        <f t="shared" si="5"/>
        <v>2</v>
      </c>
      <c r="S47" s="4">
        <f t="shared" si="5"/>
        <v>0</v>
      </c>
      <c r="T47" s="4">
        <f t="shared" si="5"/>
        <v>0</v>
      </c>
      <c r="U47" s="4">
        <f t="shared" si="5"/>
        <v>0</v>
      </c>
      <c r="V47" s="4">
        <f t="shared" si="5"/>
        <v>0</v>
      </c>
      <c r="W47" s="4">
        <f t="shared" si="5"/>
        <v>0</v>
      </c>
      <c r="X47" s="4">
        <f t="shared" si="5"/>
        <v>7</v>
      </c>
      <c r="Y47" s="4">
        <f t="shared" si="5"/>
        <v>9</v>
      </c>
      <c r="Z47" s="15" t="s">
        <v>49</v>
      </c>
      <c r="AA47" s="15">
        <f>COUNTIF(AA8:AA42,"3")</f>
        <v>0</v>
      </c>
      <c r="AB47" s="14"/>
    </row>
    <row r="48" spans="2:28" x14ac:dyDescent="0.25">
      <c r="B48" s="14"/>
      <c r="C48" s="60" t="s">
        <v>46</v>
      </c>
      <c r="D48" s="61"/>
      <c r="E48" s="62"/>
      <c r="F48" s="32"/>
      <c r="G48" s="4"/>
      <c r="H48" s="4">
        <f>COUNTIF(H8:H42,"N")</f>
        <v>0</v>
      </c>
      <c r="I48" s="4">
        <f t="shared" ref="I48:Y48" si="6">COUNTIF(I8:I42,"N")</f>
        <v>0</v>
      </c>
      <c r="J48" s="4">
        <f t="shared" si="6"/>
        <v>0</v>
      </c>
      <c r="K48" s="4">
        <f t="shared" si="6"/>
        <v>0</v>
      </c>
      <c r="L48" s="4">
        <f t="shared" si="6"/>
        <v>0</v>
      </c>
      <c r="M48" s="4">
        <f t="shared" si="6"/>
        <v>0</v>
      </c>
      <c r="N48" s="4">
        <f t="shared" si="6"/>
        <v>0</v>
      </c>
      <c r="O48" s="4">
        <f t="shared" si="6"/>
        <v>0</v>
      </c>
      <c r="P48" s="4">
        <f t="shared" si="6"/>
        <v>0</v>
      </c>
      <c r="Q48" s="4">
        <f t="shared" si="6"/>
        <v>0</v>
      </c>
      <c r="R48" s="4">
        <f t="shared" si="6"/>
        <v>0</v>
      </c>
      <c r="S48" s="4">
        <f t="shared" si="6"/>
        <v>0</v>
      </c>
      <c r="T48" s="4">
        <f t="shared" si="6"/>
        <v>0</v>
      </c>
      <c r="U48" s="4">
        <f t="shared" si="6"/>
        <v>0</v>
      </c>
      <c r="V48" s="4">
        <f t="shared" si="6"/>
        <v>0</v>
      </c>
      <c r="W48" s="4">
        <f t="shared" si="6"/>
        <v>0</v>
      </c>
      <c r="X48" s="4">
        <f t="shared" si="6"/>
        <v>0</v>
      </c>
      <c r="Y48" s="4">
        <f t="shared" si="6"/>
        <v>0</v>
      </c>
      <c r="Z48" s="15" t="s">
        <v>50</v>
      </c>
      <c r="AA48" s="15">
        <f>COUNTIF(AA8:AA42,"2")</f>
        <v>0</v>
      </c>
      <c r="AB48" s="14"/>
    </row>
  </sheetData>
  <sheetProtection selectLockedCells="1"/>
  <mergeCells count="45">
    <mergeCell ref="H2:X2"/>
    <mergeCell ref="O3:O5"/>
    <mergeCell ref="P3:P5"/>
    <mergeCell ref="X3:Y5"/>
    <mergeCell ref="P6:P7"/>
    <mergeCell ref="Q6:Q7"/>
    <mergeCell ref="R6:R7"/>
    <mergeCell ref="S6:T6"/>
    <mergeCell ref="B2:B7"/>
    <mergeCell ref="C2:C7"/>
    <mergeCell ref="D2:D7"/>
    <mergeCell ref="E2:E7"/>
    <mergeCell ref="G2:G7"/>
    <mergeCell ref="F2:F7"/>
    <mergeCell ref="Z2:Z7"/>
    <mergeCell ref="AA2:AA7"/>
    <mergeCell ref="AB2:AB7"/>
    <mergeCell ref="H3:H5"/>
    <mergeCell ref="I3:I5"/>
    <mergeCell ref="J3:J5"/>
    <mergeCell ref="K3:K5"/>
    <mergeCell ref="L3:L5"/>
    <mergeCell ref="M3:M5"/>
    <mergeCell ref="N3:N5"/>
    <mergeCell ref="Q3:Q5"/>
    <mergeCell ref="R3:R5"/>
    <mergeCell ref="S3:T5"/>
    <mergeCell ref="U3:V5"/>
    <mergeCell ref="W3:W5"/>
    <mergeCell ref="X6:Y6"/>
    <mergeCell ref="C46:E46"/>
    <mergeCell ref="C47:E47"/>
    <mergeCell ref="C48:E48"/>
    <mergeCell ref="U6:V6"/>
    <mergeCell ref="W6:W7"/>
    <mergeCell ref="C44:E44"/>
    <mergeCell ref="C45:E45"/>
    <mergeCell ref="N6:N7"/>
    <mergeCell ref="O6:O7"/>
    <mergeCell ref="H6:H7"/>
    <mergeCell ref="I6:I7"/>
    <mergeCell ref="J6:J7"/>
    <mergeCell ref="K6:K7"/>
    <mergeCell ref="L6:L7"/>
    <mergeCell ref="M6:M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AB48"/>
  <sheetViews>
    <sheetView topLeftCell="B10" zoomScale="80" zoomScaleNormal="80" workbookViewId="0">
      <selection activeCell="Z33" sqref="Z33:AB42"/>
    </sheetView>
  </sheetViews>
  <sheetFormatPr defaultRowHeight="15" x14ac:dyDescent="0.25"/>
  <cols>
    <col min="1" max="1" width="2.28515625" customWidth="1"/>
    <col min="2" max="2" width="7.7109375" customWidth="1"/>
    <col min="3" max="3" width="12.42578125" customWidth="1"/>
    <col min="4" max="4" width="7.140625" customWidth="1"/>
    <col min="5" max="5" width="12" customWidth="1"/>
    <col min="6" max="7" width="6.5703125" customWidth="1"/>
    <col min="19" max="19" width="12" customWidth="1"/>
    <col min="21" max="21" width="14.28515625" customWidth="1"/>
    <col min="24" max="24" width="13.7109375" customWidth="1"/>
    <col min="25" max="25" width="13.42578125" customWidth="1"/>
    <col min="26" max="27" width="6.7109375" customWidth="1"/>
    <col min="28" max="28" width="12.85546875" customWidth="1"/>
    <col min="29" max="29" width="9.140625" customWidth="1"/>
  </cols>
  <sheetData>
    <row r="2" spans="2:28" ht="15" customHeight="1" x14ac:dyDescent="0.25">
      <c r="B2" s="47" t="s">
        <v>0</v>
      </c>
      <c r="C2" s="50" t="s">
        <v>1</v>
      </c>
      <c r="D2" s="50" t="s">
        <v>4</v>
      </c>
      <c r="E2" s="50" t="s">
        <v>68</v>
      </c>
      <c r="F2" s="50" t="s">
        <v>63</v>
      </c>
      <c r="G2" s="50" t="s">
        <v>71</v>
      </c>
      <c r="H2" s="68" t="s">
        <v>2</v>
      </c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20"/>
      <c r="Z2" s="59" t="s">
        <v>36</v>
      </c>
      <c r="AA2" s="59" t="s">
        <v>37</v>
      </c>
      <c r="AB2" s="53" t="s">
        <v>43</v>
      </c>
    </row>
    <row r="3" spans="2:28" x14ac:dyDescent="0.25">
      <c r="B3" s="48"/>
      <c r="C3" s="51"/>
      <c r="D3" s="51"/>
      <c r="E3" s="51"/>
      <c r="F3" s="51"/>
      <c r="G3" s="51"/>
      <c r="H3" s="56" t="s">
        <v>12</v>
      </c>
      <c r="I3" s="56" t="s">
        <v>13</v>
      </c>
      <c r="J3" s="56" t="s">
        <v>20</v>
      </c>
      <c r="K3" s="56" t="s">
        <v>21</v>
      </c>
      <c r="L3" s="56" t="s">
        <v>22</v>
      </c>
      <c r="M3" s="56" t="s">
        <v>23</v>
      </c>
      <c r="N3" s="56" t="s">
        <v>24</v>
      </c>
      <c r="O3" s="56" t="s">
        <v>25</v>
      </c>
      <c r="P3" s="56" t="s">
        <v>29</v>
      </c>
      <c r="Q3" s="56" t="s">
        <v>30</v>
      </c>
      <c r="R3" s="56" t="s">
        <v>31</v>
      </c>
      <c r="S3" s="41" t="s">
        <v>32</v>
      </c>
      <c r="T3" s="42"/>
      <c r="U3" s="41" t="s">
        <v>45</v>
      </c>
      <c r="V3" s="42"/>
      <c r="W3" s="39" t="s">
        <v>33</v>
      </c>
      <c r="X3" s="39" t="s">
        <v>35</v>
      </c>
      <c r="Y3" s="39"/>
      <c r="Z3" s="59"/>
      <c r="AA3" s="59"/>
      <c r="AB3" s="54"/>
    </row>
    <row r="4" spans="2:28" ht="173.25" customHeight="1" x14ac:dyDescent="0.25">
      <c r="B4" s="48"/>
      <c r="C4" s="51"/>
      <c r="D4" s="51"/>
      <c r="E4" s="51"/>
      <c r="F4" s="51"/>
      <c r="G4" s="51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43"/>
      <c r="T4" s="44"/>
      <c r="U4" s="43"/>
      <c r="V4" s="44"/>
      <c r="W4" s="39"/>
      <c r="X4" s="39"/>
      <c r="Y4" s="39"/>
      <c r="Z4" s="59"/>
      <c r="AA4" s="59"/>
      <c r="AB4" s="54"/>
    </row>
    <row r="5" spans="2:28" x14ac:dyDescent="0.25">
      <c r="B5" s="48"/>
      <c r="C5" s="51"/>
      <c r="D5" s="51"/>
      <c r="E5" s="51"/>
      <c r="F5" s="51"/>
      <c r="G5" s="51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45"/>
      <c r="T5" s="46"/>
      <c r="U5" s="45"/>
      <c r="V5" s="46"/>
      <c r="W5" s="39"/>
      <c r="X5" s="39"/>
      <c r="Y5" s="39"/>
      <c r="Z5" s="59"/>
      <c r="AA5" s="59"/>
      <c r="AB5" s="54"/>
    </row>
    <row r="6" spans="2:28" x14ac:dyDescent="0.25">
      <c r="B6" s="48"/>
      <c r="C6" s="51"/>
      <c r="D6" s="51"/>
      <c r="E6" s="51"/>
      <c r="F6" s="51"/>
      <c r="G6" s="51"/>
      <c r="H6" s="40">
        <v>1</v>
      </c>
      <c r="I6" s="40" t="s">
        <v>14</v>
      </c>
      <c r="J6" s="40" t="s">
        <v>15</v>
      </c>
      <c r="K6" s="37" t="s">
        <v>16</v>
      </c>
      <c r="L6" s="37" t="s">
        <v>17</v>
      </c>
      <c r="M6" s="37" t="s">
        <v>18</v>
      </c>
      <c r="N6" s="37" t="s">
        <v>19</v>
      </c>
      <c r="O6" s="37" t="s">
        <v>8</v>
      </c>
      <c r="P6" s="37" t="s">
        <v>9</v>
      </c>
      <c r="Q6" s="37" t="s">
        <v>26</v>
      </c>
      <c r="R6" s="37" t="s">
        <v>10</v>
      </c>
      <c r="S6" s="40" t="s">
        <v>11</v>
      </c>
      <c r="T6" s="40"/>
      <c r="U6" s="40" t="s">
        <v>27</v>
      </c>
      <c r="V6" s="40"/>
      <c r="W6" s="40" t="s">
        <v>28</v>
      </c>
      <c r="X6" s="40" t="s">
        <v>34</v>
      </c>
      <c r="Y6" s="40"/>
      <c r="Z6" s="59"/>
      <c r="AA6" s="59"/>
      <c r="AB6" s="54"/>
    </row>
    <row r="7" spans="2:28" ht="27" customHeight="1" x14ac:dyDescent="0.25">
      <c r="B7" s="49"/>
      <c r="C7" s="52"/>
      <c r="D7" s="52"/>
      <c r="E7" s="52"/>
      <c r="F7" s="52"/>
      <c r="G7" s="52"/>
      <c r="H7" s="40"/>
      <c r="I7" s="40"/>
      <c r="J7" s="40"/>
      <c r="K7" s="38"/>
      <c r="L7" s="38"/>
      <c r="M7" s="38"/>
      <c r="N7" s="38"/>
      <c r="O7" s="38"/>
      <c r="P7" s="38"/>
      <c r="Q7" s="38"/>
      <c r="R7" s="38"/>
      <c r="S7" s="21" t="s">
        <v>38</v>
      </c>
      <c r="T7" s="21" t="s">
        <v>39</v>
      </c>
      <c r="U7" s="21" t="s">
        <v>40</v>
      </c>
      <c r="V7" s="21" t="s">
        <v>39</v>
      </c>
      <c r="W7" s="40"/>
      <c r="X7" s="21" t="s">
        <v>41</v>
      </c>
      <c r="Y7" s="21" t="s">
        <v>42</v>
      </c>
      <c r="Z7" s="59"/>
      <c r="AA7" s="59"/>
      <c r="AB7" s="55"/>
    </row>
    <row r="8" spans="2:28" x14ac:dyDescent="0.25">
      <c r="B8" s="11">
        <v>1</v>
      </c>
      <c r="C8" s="1" t="s">
        <v>183</v>
      </c>
      <c r="D8" s="97">
        <v>1</v>
      </c>
      <c r="E8" s="93" t="s">
        <v>242</v>
      </c>
      <c r="F8" s="97">
        <v>3</v>
      </c>
      <c r="G8" s="97">
        <v>1</v>
      </c>
      <c r="H8" s="97">
        <v>3</v>
      </c>
      <c r="I8" s="97">
        <v>1</v>
      </c>
      <c r="J8" s="97">
        <v>2</v>
      </c>
      <c r="K8" s="97">
        <v>1</v>
      </c>
      <c r="L8" s="97">
        <v>1</v>
      </c>
      <c r="M8" s="97">
        <v>2</v>
      </c>
      <c r="N8" s="97">
        <v>2</v>
      </c>
      <c r="O8" s="97">
        <v>1</v>
      </c>
      <c r="P8" s="97">
        <v>0</v>
      </c>
      <c r="Q8" s="97">
        <v>1</v>
      </c>
      <c r="R8" s="97">
        <v>2</v>
      </c>
      <c r="S8" s="97">
        <v>1</v>
      </c>
      <c r="T8" s="97">
        <v>2</v>
      </c>
      <c r="U8" s="97">
        <v>1</v>
      </c>
      <c r="V8" s="97">
        <v>2</v>
      </c>
      <c r="W8" s="97">
        <v>0</v>
      </c>
      <c r="X8" s="97">
        <v>2</v>
      </c>
      <c r="Y8" s="97">
        <v>0</v>
      </c>
      <c r="Z8" s="3">
        <f>SUM(H8:Y8)</f>
        <v>24</v>
      </c>
      <c r="AA8" s="3">
        <f>IF(Z8&gt;26,5,IF(Z8&gt;16,4,IF(Z8&gt;9,3,2)))</f>
        <v>4</v>
      </c>
      <c r="AB8" s="4" t="str">
        <f>IF(Z8&gt;26,"высокий",IF(Z8&gt;16,"средний",IF(Z8&gt;9,"низкий","критический")))</f>
        <v>средний</v>
      </c>
    </row>
    <row r="9" spans="2:28" x14ac:dyDescent="0.25">
      <c r="B9" s="11">
        <v>2</v>
      </c>
      <c r="C9" s="1" t="s">
        <v>184</v>
      </c>
      <c r="D9" s="97">
        <v>1</v>
      </c>
      <c r="E9" s="93" t="s">
        <v>244</v>
      </c>
      <c r="F9" s="97">
        <v>4</v>
      </c>
      <c r="G9" s="97">
        <v>4</v>
      </c>
      <c r="H9" s="97">
        <v>3</v>
      </c>
      <c r="I9" s="97">
        <v>1</v>
      </c>
      <c r="J9" s="97">
        <v>1</v>
      </c>
      <c r="K9" s="97">
        <v>1</v>
      </c>
      <c r="L9" s="97">
        <v>1</v>
      </c>
      <c r="M9" s="97">
        <v>0</v>
      </c>
      <c r="N9" s="97">
        <v>1</v>
      </c>
      <c r="O9" s="97">
        <v>0</v>
      </c>
      <c r="P9" s="97">
        <v>1</v>
      </c>
      <c r="Q9" s="97">
        <v>1</v>
      </c>
      <c r="R9" s="97">
        <v>1</v>
      </c>
      <c r="S9" s="97">
        <v>1</v>
      </c>
      <c r="T9" s="97">
        <v>2</v>
      </c>
      <c r="U9" s="97">
        <v>1</v>
      </c>
      <c r="V9" s="97">
        <v>2</v>
      </c>
      <c r="W9" s="97">
        <v>1</v>
      </c>
      <c r="X9" s="97">
        <v>1</v>
      </c>
      <c r="Y9" s="97">
        <v>1</v>
      </c>
      <c r="Z9" s="3">
        <f t="shared" ref="Z9:Z42" si="0">SUM(H9:Y9)</f>
        <v>20</v>
      </c>
      <c r="AA9" s="3">
        <f t="shared" ref="AA9:AA42" si="1">IF(Z9&gt;26,5,IF(Z9&gt;16,4,IF(Z9&gt;9,3,2)))</f>
        <v>4</v>
      </c>
      <c r="AB9" s="4" t="str">
        <f t="shared" ref="AB9:AB42" si="2">IF(Z9&gt;26,"высокий",IF(Z9&gt;16,"средний",IF(Z9&gt;9,"низкий","критический")))</f>
        <v>средний</v>
      </c>
    </row>
    <row r="10" spans="2:28" x14ac:dyDescent="0.25">
      <c r="B10" s="11">
        <v>3</v>
      </c>
      <c r="C10" s="1" t="s">
        <v>185</v>
      </c>
      <c r="D10" s="97">
        <v>1</v>
      </c>
      <c r="E10" s="93" t="s">
        <v>242</v>
      </c>
      <c r="F10" s="97">
        <v>3</v>
      </c>
      <c r="G10" s="97">
        <v>2</v>
      </c>
      <c r="H10" s="97">
        <v>3</v>
      </c>
      <c r="I10" s="97">
        <v>1</v>
      </c>
      <c r="J10" s="97">
        <v>2</v>
      </c>
      <c r="K10" s="97">
        <v>2</v>
      </c>
      <c r="L10" s="97">
        <v>1</v>
      </c>
      <c r="M10" s="97">
        <v>1</v>
      </c>
      <c r="N10" s="97">
        <v>3</v>
      </c>
      <c r="O10" s="97">
        <v>0</v>
      </c>
      <c r="P10" s="97">
        <v>1</v>
      </c>
      <c r="Q10" s="97">
        <v>0</v>
      </c>
      <c r="R10" s="97">
        <v>1</v>
      </c>
      <c r="S10" s="97">
        <v>1</v>
      </c>
      <c r="T10" s="97">
        <v>2</v>
      </c>
      <c r="U10" s="97">
        <v>1</v>
      </c>
      <c r="V10" s="97">
        <v>1</v>
      </c>
      <c r="W10" s="97">
        <v>0</v>
      </c>
      <c r="X10" s="97">
        <v>2</v>
      </c>
      <c r="Y10" s="97">
        <v>0</v>
      </c>
      <c r="Z10" s="3">
        <f t="shared" si="0"/>
        <v>22</v>
      </c>
      <c r="AA10" s="3">
        <f t="shared" si="1"/>
        <v>4</v>
      </c>
      <c r="AB10" s="4" t="str">
        <f t="shared" si="2"/>
        <v>средний</v>
      </c>
    </row>
    <row r="11" spans="2:28" x14ac:dyDescent="0.25">
      <c r="B11" s="11">
        <v>4</v>
      </c>
      <c r="C11" s="1" t="s">
        <v>186</v>
      </c>
      <c r="D11" s="97">
        <v>1</v>
      </c>
      <c r="E11" s="93" t="s">
        <v>242</v>
      </c>
      <c r="F11" s="97">
        <v>4</v>
      </c>
      <c r="G11" s="97">
        <v>2</v>
      </c>
      <c r="H11" s="97">
        <v>0</v>
      </c>
      <c r="I11" s="97">
        <v>1</v>
      </c>
      <c r="J11" s="97">
        <v>2</v>
      </c>
      <c r="K11" s="97">
        <v>2</v>
      </c>
      <c r="L11" s="97">
        <v>1</v>
      </c>
      <c r="M11" s="97">
        <v>2</v>
      </c>
      <c r="N11" s="97">
        <v>2</v>
      </c>
      <c r="O11" s="97">
        <v>2</v>
      </c>
      <c r="P11" s="97">
        <v>1</v>
      </c>
      <c r="Q11" s="97">
        <v>0</v>
      </c>
      <c r="R11" s="97">
        <v>2</v>
      </c>
      <c r="S11" s="97">
        <v>1</v>
      </c>
      <c r="T11" s="97">
        <v>2</v>
      </c>
      <c r="U11" s="97">
        <v>1</v>
      </c>
      <c r="V11" s="97">
        <v>2</v>
      </c>
      <c r="W11" s="97">
        <v>0</v>
      </c>
      <c r="X11" s="97">
        <v>0</v>
      </c>
      <c r="Y11" s="97">
        <v>1</v>
      </c>
      <c r="Z11" s="3">
        <f t="shared" si="0"/>
        <v>22</v>
      </c>
      <c r="AA11" s="3">
        <f t="shared" si="1"/>
        <v>4</v>
      </c>
      <c r="AB11" s="4" t="str">
        <f t="shared" si="2"/>
        <v>средний</v>
      </c>
    </row>
    <row r="12" spans="2:28" x14ac:dyDescent="0.25">
      <c r="B12" s="11">
        <v>5</v>
      </c>
      <c r="C12" s="1" t="s">
        <v>187</v>
      </c>
      <c r="D12" s="97">
        <v>1</v>
      </c>
      <c r="E12" s="93" t="s">
        <v>238</v>
      </c>
      <c r="F12" s="97">
        <v>4</v>
      </c>
      <c r="G12" s="97">
        <v>2</v>
      </c>
      <c r="H12" s="97">
        <v>3</v>
      </c>
      <c r="I12" s="97">
        <v>1</v>
      </c>
      <c r="J12" s="97">
        <v>2</v>
      </c>
      <c r="K12" s="97">
        <v>2</v>
      </c>
      <c r="L12" s="97">
        <v>1</v>
      </c>
      <c r="M12" s="97">
        <v>0</v>
      </c>
      <c r="N12" s="97">
        <v>3</v>
      </c>
      <c r="O12" s="97">
        <v>1</v>
      </c>
      <c r="P12" s="97">
        <v>0</v>
      </c>
      <c r="Q12" s="97">
        <v>0</v>
      </c>
      <c r="R12" s="97">
        <v>0</v>
      </c>
      <c r="S12" s="97">
        <v>1</v>
      </c>
      <c r="T12" s="97">
        <v>2</v>
      </c>
      <c r="U12" s="97">
        <v>1</v>
      </c>
      <c r="V12" s="97">
        <v>2</v>
      </c>
      <c r="W12" s="97">
        <v>0</v>
      </c>
      <c r="X12" s="97">
        <v>2</v>
      </c>
      <c r="Y12" s="97">
        <v>0</v>
      </c>
      <c r="Z12" s="3">
        <f t="shared" si="0"/>
        <v>21</v>
      </c>
      <c r="AA12" s="3">
        <f t="shared" si="1"/>
        <v>4</v>
      </c>
      <c r="AB12" s="4" t="str">
        <f t="shared" si="2"/>
        <v>средний</v>
      </c>
    </row>
    <row r="13" spans="2:28" x14ac:dyDescent="0.25">
      <c r="B13" s="11">
        <v>6</v>
      </c>
      <c r="C13" s="1" t="s">
        <v>188</v>
      </c>
      <c r="D13" s="97">
        <v>1</v>
      </c>
      <c r="E13" s="93" t="s">
        <v>242</v>
      </c>
      <c r="F13" s="97">
        <v>4</v>
      </c>
      <c r="G13" s="97">
        <v>3</v>
      </c>
      <c r="H13" s="97">
        <v>0</v>
      </c>
      <c r="I13" s="97">
        <v>1</v>
      </c>
      <c r="J13" s="97">
        <v>3</v>
      </c>
      <c r="K13" s="97">
        <v>2</v>
      </c>
      <c r="L13" s="97">
        <v>0</v>
      </c>
      <c r="M13" s="97">
        <v>2</v>
      </c>
      <c r="N13" s="97">
        <v>3</v>
      </c>
      <c r="O13" s="97">
        <v>1</v>
      </c>
      <c r="P13" s="97">
        <v>0</v>
      </c>
      <c r="Q13" s="97">
        <v>1</v>
      </c>
      <c r="R13" s="97">
        <v>0</v>
      </c>
      <c r="S13" s="97">
        <v>1</v>
      </c>
      <c r="T13" s="97">
        <v>2</v>
      </c>
      <c r="U13" s="97">
        <v>1</v>
      </c>
      <c r="V13" s="97">
        <v>2</v>
      </c>
      <c r="W13" s="97">
        <v>1</v>
      </c>
      <c r="X13" s="97">
        <v>2</v>
      </c>
      <c r="Y13" s="97">
        <v>1</v>
      </c>
      <c r="Z13" s="3">
        <f t="shared" si="0"/>
        <v>23</v>
      </c>
      <c r="AA13" s="3">
        <f t="shared" si="1"/>
        <v>4</v>
      </c>
      <c r="AB13" s="4" t="str">
        <f t="shared" si="2"/>
        <v>средний</v>
      </c>
    </row>
    <row r="14" spans="2:28" x14ac:dyDescent="0.25">
      <c r="B14" s="11">
        <v>7</v>
      </c>
      <c r="C14" s="1" t="s">
        <v>189</v>
      </c>
      <c r="D14" s="97">
        <v>1</v>
      </c>
      <c r="E14" s="93" t="s">
        <v>242</v>
      </c>
      <c r="F14" s="97">
        <v>3</v>
      </c>
      <c r="G14" s="97">
        <v>3</v>
      </c>
      <c r="H14" s="97">
        <v>0</v>
      </c>
      <c r="I14" s="97">
        <v>1</v>
      </c>
      <c r="J14" s="97">
        <v>2</v>
      </c>
      <c r="K14" s="97">
        <v>2</v>
      </c>
      <c r="L14" s="97">
        <v>1</v>
      </c>
      <c r="M14" s="97">
        <v>1</v>
      </c>
      <c r="N14" s="97">
        <v>1</v>
      </c>
      <c r="O14" s="97">
        <v>2</v>
      </c>
      <c r="P14" s="97">
        <v>1</v>
      </c>
      <c r="Q14" s="97">
        <v>1</v>
      </c>
      <c r="R14" s="97">
        <v>2</v>
      </c>
      <c r="S14" s="97">
        <v>1</v>
      </c>
      <c r="T14" s="97">
        <v>2</v>
      </c>
      <c r="U14" s="97">
        <v>1</v>
      </c>
      <c r="V14" s="97">
        <v>1</v>
      </c>
      <c r="W14" s="97">
        <v>1</v>
      </c>
      <c r="X14" s="97">
        <v>1</v>
      </c>
      <c r="Y14" s="97">
        <v>0</v>
      </c>
      <c r="Z14" s="3">
        <f t="shared" si="0"/>
        <v>21</v>
      </c>
      <c r="AA14" s="3">
        <f t="shared" si="1"/>
        <v>4</v>
      </c>
      <c r="AB14" s="4" t="str">
        <f t="shared" si="2"/>
        <v>средний</v>
      </c>
    </row>
    <row r="15" spans="2:28" x14ac:dyDescent="0.25">
      <c r="B15" s="11">
        <v>8</v>
      </c>
      <c r="C15" s="1" t="s">
        <v>190</v>
      </c>
      <c r="D15" s="97">
        <v>1</v>
      </c>
      <c r="E15" s="93" t="s">
        <v>242</v>
      </c>
      <c r="F15" s="97">
        <v>4</v>
      </c>
      <c r="G15" s="97">
        <v>3</v>
      </c>
      <c r="H15" s="97">
        <v>0</v>
      </c>
      <c r="I15" s="97">
        <v>1</v>
      </c>
      <c r="J15" s="97">
        <v>0</v>
      </c>
      <c r="K15" s="97">
        <v>2</v>
      </c>
      <c r="L15" s="97">
        <v>0</v>
      </c>
      <c r="M15" s="97">
        <v>0</v>
      </c>
      <c r="N15" s="97">
        <v>2</v>
      </c>
      <c r="O15" s="97">
        <v>0</v>
      </c>
      <c r="P15" s="97">
        <v>1</v>
      </c>
      <c r="Q15" s="97">
        <v>1</v>
      </c>
      <c r="R15" s="97">
        <v>2</v>
      </c>
      <c r="S15" s="97">
        <v>1</v>
      </c>
      <c r="T15" s="97">
        <v>2</v>
      </c>
      <c r="U15" s="97">
        <v>1</v>
      </c>
      <c r="V15" s="97">
        <v>1</v>
      </c>
      <c r="W15" s="97">
        <v>0</v>
      </c>
      <c r="X15" s="97">
        <v>1</v>
      </c>
      <c r="Y15" s="97">
        <v>1</v>
      </c>
      <c r="Z15" s="3">
        <f t="shared" si="0"/>
        <v>16</v>
      </c>
      <c r="AA15" s="3">
        <f t="shared" si="1"/>
        <v>3</v>
      </c>
      <c r="AB15" s="4" t="str">
        <f t="shared" si="2"/>
        <v>низкий</v>
      </c>
    </row>
    <row r="16" spans="2:28" x14ac:dyDescent="0.25">
      <c r="B16" s="11">
        <v>9</v>
      </c>
      <c r="C16" s="1" t="s">
        <v>191</v>
      </c>
      <c r="D16" s="97">
        <v>1</v>
      </c>
      <c r="E16" s="93" t="s">
        <v>242</v>
      </c>
      <c r="F16" s="97">
        <v>3</v>
      </c>
      <c r="G16" s="97">
        <v>2</v>
      </c>
      <c r="H16" s="97">
        <v>0</v>
      </c>
      <c r="I16" s="97">
        <v>1</v>
      </c>
      <c r="J16" s="97">
        <v>2</v>
      </c>
      <c r="K16" s="97">
        <v>2</v>
      </c>
      <c r="L16" s="97">
        <v>1</v>
      </c>
      <c r="M16" s="97">
        <v>1</v>
      </c>
      <c r="N16" s="97">
        <v>3</v>
      </c>
      <c r="O16" s="97">
        <v>0</v>
      </c>
      <c r="P16" s="97">
        <v>1</v>
      </c>
      <c r="Q16" s="97">
        <v>0</v>
      </c>
      <c r="R16" s="97">
        <v>0</v>
      </c>
      <c r="S16" s="97">
        <v>1</v>
      </c>
      <c r="T16" s="97">
        <v>1</v>
      </c>
      <c r="U16" s="97">
        <v>1</v>
      </c>
      <c r="V16" s="97">
        <v>2</v>
      </c>
      <c r="W16" s="97">
        <v>0</v>
      </c>
      <c r="X16" s="97">
        <v>1</v>
      </c>
      <c r="Y16" s="97">
        <v>0</v>
      </c>
      <c r="Z16" s="3">
        <f t="shared" si="0"/>
        <v>17</v>
      </c>
      <c r="AA16" s="3">
        <f t="shared" si="1"/>
        <v>4</v>
      </c>
      <c r="AB16" s="4" t="str">
        <f t="shared" si="2"/>
        <v>средний</v>
      </c>
    </row>
    <row r="17" spans="2:28" x14ac:dyDescent="0.25">
      <c r="B17" s="11">
        <v>10</v>
      </c>
      <c r="C17" s="1" t="s">
        <v>192</v>
      </c>
      <c r="D17" s="97">
        <v>0</v>
      </c>
      <c r="E17" s="93" t="s">
        <v>242</v>
      </c>
      <c r="F17" s="97">
        <v>4</v>
      </c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3"/>
      <c r="AA17" s="3"/>
      <c r="AB17" s="4"/>
    </row>
    <row r="18" spans="2:28" x14ac:dyDescent="0.25">
      <c r="B18" s="11">
        <v>11</v>
      </c>
      <c r="C18" s="1" t="s">
        <v>193</v>
      </c>
      <c r="D18" s="97">
        <v>1</v>
      </c>
      <c r="E18" s="93" t="s">
        <v>242</v>
      </c>
      <c r="F18" s="97">
        <v>3</v>
      </c>
      <c r="G18" s="97">
        <v>1</v>
      </c>
      <c r="H18" s="97">
        <v>3</v>
      </c>
      <c r="I18" s="97">
        <v>1</v>
      </c>
      <c r="J18" s="97">
        <v>2</v>
      </c>
      <c r="K18" s="97">
        <v>2</v>
      </c>
      <c r="L18" s="97">
        <v>1</v>
      </c>
      <c r="M18" s="97">
        <v>2</v>
      </c>
      <c r="N18" s="97">
        <v>3</v>
      </c>
      <c r="O18" s="97">
        <v>0</v>
      </c>
      <c r="P18" s="97">
        <v>0</v>
      </c>
      <c r="Q18" s="97">
        <v>1</v>
      </c>
      <c r="R18" s="97">
        <v>2</v>
      </c>
      <c r="S18" s="97">
        <v>1</v>
      </c>
      <c r="T18" s="97">
        <v>1</v>
      </c>
      <c r="U18" s="97">
        <v>1</v>
      </c>
      <c r="V18" s="97">
        <v>1</v>
      </c>
      <c r="W18" s="97">
        <v>0</v>
      </c>
      <c r="X18" s="97">
        <v>2</v>
      </c>
      <c r="Y18" s="97">
        <v>0</v>
      </c>
      <c r="Z18" s="3">
        <f t="shared" si="0"/>
        <v>23</v>
      </c>
      <c r="AA18" s="3">
        <f t="shared" si="1"/>
        <v>4</v>
      </c>
      <c r="AB18" s="4" t="str">
        <f t="shared" si="2"/>
        <v>средний</v>
      </c>
    </row>
    <row r="19" spans="2:28" x14ac:dyDescent="0.25">
      <c r="B19" s="11">
        <v>12</v>
      </c>
      <c r="C19" s="1" t="s">
        <v>194</v>
      </c>
      <c r="D19" s="97">
        <v>1</v>
      </c>
      <c r="E19" s="93" t="s">
        <v>242</v>
      </c>
      <c r="F19" s="97">
        <v>4</v>
      </c>
      <c r="G19" s="97">
        <v>4</v>
      </c>
      <c r="H19" s="97">
        <v>0</v>
      </c>
      <c r="I19" s="97">
        <v>1</v>
      </c>
      <c r="J19" s="97">
        <v>3</v>
      </c>
      <c r="K19" s="97">
        <v>2</v>
      </c>
      <c r="L19" s="97">
        <v>1</v>
      </c>
      <c r="M19" s="97">
        <v>1</v>
      </c>
      <c r="N19" s="97">
        <v>2</v>
      </c>
      <c r="O19" s="97">
        <v>0</v>
      </c>
      <c r="P19" s="97">
        <v>0</v>
      </c>
      <c r="Q19" s="97">
        <v>1</v>
      </c>
      <c r="R19" s="97">
        <v>1</v>
      </c>
      <c r="S19" s="97">
        <v>1</v>
      </c>
      <c r="T19" s="97">
        <v>2</v>
      </c>
      <c r="U19" s="97">
        <v>1</v>
      </c>
      <c r="V19" s="97">
        <v>1</v>
      </c>
      <c r="W19" s="97">
        <v>1</v>
      </c>
      <c r="X19" s="97">
        <v>2</v>
      </c>
      <c r="Y19" s="97">
        <v>1</v>
      </c>
      <c r="Z19" s="3">
        <f t="shared" si="0"/>
        <v>21</v>
      </c>
      <c r="AA19" s="3">
        <f t="shared" si="1"/>
        <v>4</v>
      </c>
      <c r="AB19" s="4" t="str">
        <f t="shared" si="2"/>
        <v>средний</v>
      </c>
    </row>
    <row r="20" spans="2:28" x14ac:dyDescent="0.25">
      <c r="B20" s="11">
        <v>13</v>
      </c>
      <c r="C20" s="1" t="s">
        <v>195</v>
      </c>
      <c r="D20" s="97">
        <v>1</v>
      </c>
      <c r="E20" s="93" t="s">
        <v>247</v>
      </c>
      <c r="F20" s="97">
        <v>5</v>
      </c>
      <c r="G20" s="97">
        <v>4</v>
      </c>
      <c r="H20" s="97">
        <v>3</v>
      </c>
      <c r="I20" s="97">
        <v>1</v>
      </c>
      <c r="J20" s="97">
        <v>2</v>
      </c>
      <c r="K20" s="97">
        <v>1</v>
      </c>
      <c r="L20" s="97">
        <v>1</v>
      </c>
      <c r="M20" s="97">
        <v>2</v>
      </c>
      <c r="N20" s="97">
        <v>2</v>
      </c>
      <c r="O20" s="97">
        <v>2</v>
      </c>
      <c r="P20" s="97">
        <v>1</v>
      </c>
      <c r="Q20" s="97">
        <v>1</v>
      </c>
      <c r="R20" s="97">
        <v>0</v>
      </c>
      <c r="S20" s="97">
        <v>1</v>
      </c>
      <c r="T20" s="97">
        <v>2</v>
      </c>
      <c r="U20" s="97">
        <v>1</v>
      </c>
      <c r="V20" s="97">
        <v>1</v>
      </c>
      <c r="W20" s="97">
        <v>1</v>
      </c>
      <c r="X20" s="97">
        <v>2</v>
      </c>
      <c r="Y20" s="97">
        <v>1</v>
      </c>
      <c r="Z20" s="3">
        <f t="shared" si="0"/>
        <v>25</v>
      </c>
      <c r="AA20" s="3">
        <f t="shared" si="1"/>
        <v>4</v>
      </c>
      <c r="AB20" s="4" t="str">
        <f t="shared" si="2"/>
        <v>средний</v>
      </c>
    </row>
    <row r="21" spans="2:28" x14ac:dyDescent="0.25">
      <c r="B21" s="11">
        <v>14</v>
      </c>
      <c r="C21" s="1" t="s">
        <v>196</v>
      </c>
      <c r="D21" s="97">
        <v>1</v>
      </c>
      <c r="E21" s="93" t="s">
        <v>238</v>
      </c>
      <c r="F21" s="97">
        <v>4</v>
      </c>
      <c r="G21" s="97">
        <v>3</v>
      </c>
      <c r="H21" s="97">
        <v>1</v>
      </c>
      <c r="I21" s="97">
        <v>1</v>
      </c>
      <c r="J21" s="97">
        <v>2</v>
      </c>
      <c r="K21" s="97">
        <v>2</v>
      </c>
      <c r="L21" s="97">
        <v>1</v>
      </c>
      <c r="M21" s="97">
        <v>1</v>
      </c>
      <c r="N21" s="97">
        <v>3</v>
      </c>
      <c r="O21" s="97">
        <v>1</v>
      </c>
      <c r="P21" s="97">
        <v>1</v>
      </c>
      <c r="Q21" s="97">
        <v>1</v>
      </c>
      <c r="R21" s="97">
        <v>2</v>
      </c>
      <c r="S21" s="97">
        <v>1</v>
      </c>
      <c r="T21" s="97">
        <v>2</v>
      </c>
      <c r="U21" s="97">
        <v>1</v>
      </c>
      <c r="V21" s="97">
        <v>2</v>
      </c>
      <c r="W21" s="97">
        <v>1</v>
      </c>
      <c r="X21" s="97">
        <v>2</v>
      </c>
      <c r="Y21" s="97">
        <v>1</v>
      </c>
      <c r="Z21" s="3">
        <f t="shared" si="0"/>
        <v>26</v>
      </c>
      <c r="AA21" s="3">
        <f t="shared" si="1"/>
        <v>4</v>
      </c>
      <c r="AB21" s="4" t="str">
        <f t="shared" si="2"/>
        <v>средний</v>
      </c>
    </row>
    <row r="22" spans="2:28" x14ac:dyDescent="0.25">
      <c r="B22" s="11">
        <v>15</v>
      </c>
      <c r="C22" s="1" t="s">
        <v>197</v>
      </c>
      <c r="D22" s="97">
        <v>1</v>
      </c>
      <c r="E22" s="93" t="s">
        <v>242</v>
      </c>
      <c r="F22" s="97">
        <v>4</v>
      </c>
      <c r="G22" s="97">
        <v>4</v>
      </c>
      <c r="H22" s="97">
        <v>0</v>
      </c>
      <c r="I22" s="97">
        <v>1</v>
      </c>
      <c r="J22" s="97">
        <v>2</v>
      </c>
      <c r="K22" s="97">
        <v>1</v>
      </c>
      <c r="L22" s="97">
        <v>1</v>
      </c>
      <c r="M22" s="97">
        <v>0</v>
      </c>
      <c r="N22" s="97">
        <v>2</v>
      </c>
      <c r="O22" s="97">
        <v>1</v>
      </c>
      <c r="P22" s="97">
        <v>1</v>
      </c>
      <c r="Q22" s="97">
        <v>1</v>
      </c>
      <c r="R22" s="97">
        <v>0</v>
      </c>
      <c r="S22" s="97">
        <v>1</v>
      </c>
      <c r="T22" s="97">
        <v>2</v>
      </c>
      <c r="U22" s="97">
        <v>0</v>
      </c>
      <c r="V22" s="97">
        <v>0</v>
      </c>
      <c r="W22" s="97">
        <v>1</v>
      </c>
      <c r="X22" s="97">
        <v>2</v>
      </c>
      <c r="Y22" s="97">
        <v>1</v>
      </c>
      <c r="Z22" s="3">
        <f t="shared" si="0"/>
        <v>17</v>
      </c>
      <c r="AA22" s="3">
        <f t="shared" si="1"/>
        <v>4</v>
      </c>
      <c r="AB22" s="4" t="str">
        <f t="shared" si="2"/>
        <v>средний</v>
      </c>
    </row>
    <row r="23" spans="2:28" x14ac:dyDescent="0.25">
      <c r="B23" s="11">
        <v>16</v>
      </c>
      <c r="C23" s="1" t="s">
        <v>198</v>
      </c>
      <c r="D23" s="97">
        <v>1</v>
      </c>
      <c r="E23" s="93" t="s">
        <v>242</v>
      </c>
      <c r="F23" s="97">
        <v>3</v>
      </c>
      <c r="G23" s="97">
        <v>2</v>
      </c>
      <c r="H23" s="97">
        <v>0</v>
      </c>
      <c r="I23" s="97">
        <v>1</v>
      </c>
      <c r="J23" s="97">
        <v>2</v>
      </c>
      <c r="K23" s="97">
        <v>1</v>
      </c>
      <c r="L23" s="97">
        <v>1</v>
      </c>
      <c r="M23" s="97">
        <v>2</v>
      </c>
      <c r="N23" s="97">
        <v>3</v>
      </c>
      <c r="O23" s="97">
        <v>1</v>
      </c>
      <c r="P23" s="97">
        <v>1</v>
      </c>
      <c r="Q23" s="97">
        <v>0</v>
      </c>
      <c r="R23" s="97">
        <v>0</v>
      </c>
      <c r="S23" s="97">
        <v>0</v>
      </c>
      <c r="T23" s="97">
        <v>2</v>
      </c>
      <c r="U23" s="97">
        <v>1</v>
      </c>
      <c r="V23" s="97">
        <v>0</v>
      </c>
      <c r="W23" s="97">
        <v>0</v>
      </c>
      <c r="X23" s="97">
        <v>0</v>
      </c>
      <c r="Y23" s="97">
        <v>0</v>
      </c>
      <c r="Z23" s="3">
        <f t="shared" si="0"/>
        <v>15</v>
      </c>
      <c r="AA23" s="3">
        <f t="shared" si="1"/>
        <v>3</v>
      </c>
      <c r="AB23" s="4" t="str">
        <f t="shared" si="2"/>
        <v>низкий</v>
      </c>
    </row>
    <row r="24" spans="2:28" x14ac:dyDescent="0.25">
      <c r="B24" s="11">
        <v>17</v>
      </c>
      <c r="C24" s="1" t="s">
        <v>199</v>
      </c>
      <c r="D24" s="97">
        <v>1</v>
      </c>
      <c r="E24" s="93" t="s">
        <v>242</v>
      </c>
      <c r="F24" s="97">
        <v>4</v>
      </c>
      <c r="G24" s="97">
        <v>4</v>
      </c>
      <c r="H24" s="97">
        <v>3</v>
      </c>
      <c r="I24" s="97">
        <v>1</v>
      </c>
      <c r="J24" s="97">
        <v>2</v>
      </c>
      <c r="K24" s="97">
        <v>1</v>
      </c>
      <c r="L24" s="97">
        <v>0</v>
      </c>
      <c r="M24" s="97">
        <v>1</v>
      </c>
      <c r="N24" s="97">
        <v>2</v>
      </c>
      <c r="O24" s="97">
        <v>1</v>
      </c>
      <c r="P24" s="97">
        <v>0</v>
      </c>
      <c r="Q24" s="97">
        <v>1</v>
      </c>
      <c r="R24" s="97">
        <v>2</v>
      </c>
      <c r="S24" s="97">
        <v>1</v>
      </c>
      <c r="T24" s="97">
        <v>2</v>
      </c>
      <c r="U24" s="97">
        <v>1</v>
      </c>
      <c r="V24" s="97">
        <v>2</v>
      </c>
      <c r="W24" s="97">
        <v>1</v>
      </c>
      <c r="X24" s="97">
        <v>1</v>
      </c>
      <c r="Y24" s="97">
        <v>0</v>
      </c>
      <c r="Z24" s="3">
        <f t="shared" si="0"/>
        <v>22</v>
      </c>
      <c r="AA24" s="3">
        <f t="shared" si="1"/>
        <v>4</v>
      </c>
      <c r="AB24" s="4" t="str">
        <f t="shared" si="2"/>
        <v>средний</v>
      </c>
    </row>
    <row r="25" spans="2:28" x14ac:dyDescent="0.25">
      <c r="B25" s="11">
        <v>18</v>
      </c>
      <c r="C25" s="1" t="s">
        <v>200</v>
      </c>
      <c r="D25" s="97">
        <v>1</v>
      </c>
      <c r="E25" s="93" t="s">
        <v>242</v>
      </c>
      <c r="F25" s="97">
        <v>3</v>
      </c>
      <c r="G25" s="97">
        <v>3</v>
      </c>
      <c r="H25" s="97">
        <v>0</v>
      </c>
      <c r="I25" s="97">
        <v>1</v>
      </c>
      <c r="J25" s="97">
        <v>2</v>
      </c>
      <c r="K25" s="97">
        <v>2</v>
      </c>
      <c r="L25" s="97">
        <v>0</v>
      </c>
      <c r="M25" s="97">
        <v>1</v>
      </c>
      <c r="N25" s="97">
        <v>2</v>
      </c>
      <c r="O25" s="97">
        <v>1</v>
      </c>
      <c r="P25" s="97">
        <v>1</v>
      </c>
      <c r="Q25" s="97">
        <v>1</v>
      </c>
      <c r="R25" s="97">
        <v>0</v>
      </c>
      <c r="S25" s="97">
        <v>1</v>
      </c>
      <c r="T25" s="97">
        <v>1</v>
      </c>
      <c r="U25" s="97">
        <v>1</v>
      </c>
      <c r="V25" s="97">
        <v>1</v>
      </c>
      <c r="W25" s="97">
        <v>1</v>
      </c>
      <c r="X25" s="97">
        <v>1</v>
      </c>
      <c r="Y25" s="97">
        <v>1</v>
      </c>
      <c r="Z25" s="3">
        <f t="shared" si="0"/>
        <v>18</v>
      </c>
      <c r="AA25" s="3">
        <f t="shared" si="1"/>
        <v>4</v>
      </c>
      <c r="AB25" s="4" t="str">
        <f t="shared" si="2"/>
        <v>средний</v>
      </c>
    </row>
    <row r="26" spans="2:28" x14ac:dyDescent="0.25">
      <c r="B26" s="11">
        <v>19</v>
      </c>
      <c r="C26" s="1" t="s">
        <v>201</v>
      </c>
      <c r="D26" s="97">
        <v>1</v>
      </c>
      <c r="E26" s="93" t="s">
        <v>238</v>
      </c>
      <c r="F26" s="97">
        <v>4</v>
      </c>
      <c r="G26" s="97">
        <v>3</v>
      </c>
      <c r="H26" s="97">
        <v>0</v>
      </c>
      <c r="I26" s="97">
        <v>1</v>
      </c>
      <c r="J26" s="97">
        <v>2</v>
      </c>
      <c r="K26" s="97">
        <v>2</v>
      </c>
      <c r="L26" s="97">
        <v>0</v>
      </c>
      <c r="M26" s="97">
        <v>1</v>
      </c>
      <c r="N26" s="97">
        <v>3</v>
      </c>
      <c r="O26" s="97">
        <v>1</v>
      </c>
      <c r="P26" s="97">
        <v>1</v>
      </c>
      <c r="Q26" s="97">
        <v>1</v>
      </c>
      <c r="R26" s="97">
        <v>2</v>
      </c>
      <c r="S26" s="97">
        <v>1</v>
      </c>
      <c r="T26" s="97">
        <v>1</v>
      </c>
      <c r="U26" s="97">
        <v>1</v>
      </c>
      <c r="V26" s="97">
        <v>2</v>
      </c>
      <c r="W26" s="97">
        <v>1</v>
      </c>
      <c r="X26" s="97">
        <v>1</v>
      </c>
      <c r="Y26" s="94">
        <v>1</v>
      </c>
      <c r="Z26" s="3">
        <f t="shared" si="0"/>
        <v>22</v>
      </c>
      <c r="AA26" s="3">
        <f t="shared" si="1"/>
        <v>4</v>
      </c>
      <c r="AB26" s="4" t="str">
        <f t="shared" si="2"/>
        <v>средний</v>
      </c>
    </row>
    <row r="27" spans="2:28" x14ac:dyDescent="0.25">
      <c r="B27" s="11">
        <v>20</v>
      </c>
      <c r="C27" s="1" t="s">
        <v>202</v>
      </c>
      <c r="D27" s="97">
        <v>1</v>
      </c>
      <c r="E27" s="93" t="s">
        <v>245</v>
      </c>
      <c r="F27" s="97">
        <v>4</v>
      </c>
      <c r="G27" s="97">
        <v>1</v>
      </c>
      <c r="H27" s="97">
        <v>3</v>
      </c>
      <c r="I27" s="97">
        <v>1</v>
      </c>
      <c r="J27" s="97">
        <v>2</v>
      </c>
      <c r="K27" s="97">
        <v>2</v>
      </c>
      <c r="L27" s="97">
        <v>1</v>
      </c>
      <c r="M27" s="97">
        <v>1</v>
      </c>
      <c r="N27" s="97">
        <v>3</v>
      </c>
      <c r="O27" s="97">
        <v>1</v>
      </c>
      <c r="P27" s="97">
        <v>1</v>
      </c>
      <c r="Q27" s="97">
        <v>0</v>
      </c>
      <c r="R27" s="97">
        <v>2</v>
      </c>
      <c r="S27" s="97">
        <v>1</v>
      </c>
      <c r="T27" s="97">
        <v>2</v>
      </c>
      <c r="U27" s="97">
        <v>1</v>
      </c>
      <c r="V27" s="97">
        <v>2</v>
      </c>
      <c r="W27" s="97">
        <v>1</v>
      </c>
      <c r="X27" s="97">
        <v>2</v>
      </c>
      <c r="Y27" s="97">
        <v>1</v>
      </c>
      <c r="Z27" s="3">
        <f t="shared" si="0"/>
        <v>27</v>
      </c>
      <c r="AA27" s="3">
        <f t="shared" si="1"/>
        <v>5</v>
      </c>
      <c r="AB27" s="4" t="str">
        <f t="shared" si="2"/>
        <v>высокий</v>
      </c>
    </row>
    <row r="28" spans="2:28" x14ac:dyDescent="0.25">
      <c r="B28" s="11">
        <v>21</v>
      </c>
      <c r="C28" s="1" t="s">
        <v>203</v>
      </c>
      <c r="D28" s="97">
        <v>1</v>
      </c>
      <c r="E28" s="93" t="s">
        <v>242</v>
      </c>
      <c r="F28" s="97">
        <v>3</v>
      </c>
      <c r="G28" s="97">
        <v>1</v>
      </c>
      <c r="H28" s="97">
        <v>2</v>
      </c>
      <c r="I28" s="97">
        <v>1</v>
      </c>
      <c r="J28" s="97">
        <v>1</v>
      </c>
      <c r="K28" s="97">
        <v>1</v>
      </c>
      <c r="L28" s="97">
        <v>1</v>
      </c>
      <c r="M28" s="97">
        <v>2</v>
      </c>
      <c r="N28" s="97">
        <v>1</v>
      </c>
      <c r="O28" s="97">
        <v>0</v>
      </c>
      <c r="P28" s="97">
        <v>1</v>
      </c>
      <c r="Q28" s="97">
        <v>0</v>
      </c>
      <c r="R28" s="97">
        <v>2</v>
      </c>
      <c r="S28" s="97">
        <v>1</v>
      </c>
      <c r="T28" s="97">
        <v>1</v>
      </c>
      <c r="U28" s="97">
        <v>1</v>
      </c>
      <c r="V28" s="97">
        <v>1</v>
      </c>
      <c r="W28" s="97">
        <v>1</v>
      </c>
      <c r="X28" s="97">
        <v>2</v>
      </c>
      <c r="Y28" s="97">
        <v>0</v>
      </c>
      <c r="Z28" s="3">
        <f t="shared" si="0"/>
        <v>19</v>
      </c>
      <c r="AA28" s="3">
        <f t="shared" si="1"/>
        <v>4</v>
      </c>
      <c r="AB28" s="4" t="str">
        <f t="shared" si="2"/>
        <v>средний</v>
      </c>
    </row>
    <row r="29" spans="2:28" x14ac:dyDescent="0.25">
      <c r="B29" s="11">
        <v>22</v>
      </c>
      <c r="C29" s="1" t="s">
        <v>204</v>
      </c>
      <c r="D29" s="97">
        <v>1</v>
      </c>
      <c r="E29" s="93" t="s">
        <v>242</v>
      </c>
      <c r="F29" s="97">
        <v>4</v>
      </c>
      <c r="G29" s="97">
        <v>2</v>
      </c>
      <c r="H29" s="97">
        <v>3</v>
      </c>
      <c r="I29" s="97">
        <v>1</v>
      </c>
      <c r="J29" s="97">
        <v>3</v>
      </c>
      <c r="K29" s="97">
        <v>1</v>
      </c>
      <c r="L29" s="97">
        <v>1</v>
      </c>
      <c r="M29" s="97">
        <v>2</v>
      </c>
      <c r="N29" s="97">
        <v>2</v>
      </c>
      <c r="O29" s="97">
        <v>0</v>
      </c>
      <c r="P29" s="97">
        <v>0</v>
      </c>
      <c r="Q29" s="97">
        <v>0</v>
      </c>
      <c r="R29" s="97">
        <v>2</v>
      </c>
      <c r="S29" s="97">
        <v>1</v>
      </c>
      <c r="T29" s="97">
        <v>1</v>
      </c>
      <c r="U29" s="97">
        <v>1</v>
      </c>
      <c r="V29" s="97">
        <v>1</v>
      </c>
      <c r="W29" s="97">
        <v>0</v>
      </c>
      <c r="X29" s="97">
        <v>2</v>
      </c>
      <c r="Y29" s="97">
        <v>0</v>
      </c>
      <c r="Z29" s="3">
        <f t="shared" si="0"/>
        <v>21</v>
      </c>
      <c r="AA29" s="3">
        <f t="shared" si="1"/>
        <v>4</v>
      </c>
      <c r="AB29" s="4" t="str">
        <f t="shared" si="2"/>
        <v>средний</v>
      </c>
    </row>
    <row r="30" spans="2:28" x14ac:dyDescent="0.25">
      <c r="B30" s="11">
        <v>23</v>
      </c>
      <c r="C30" s="1" t="s">
        <v>205</v>
      </c>
      <c r="D30" s="97">
        <v>1</v>
      </c>
      <c r="E30" s="93" t="s">
        <v>242</v>
      </c>
      <c r="F30" s="97">
        <v>3</v>
      </c>
      <c r="G30" s="97">
        <v>1</v>
      </c>
      <c r="H30" s="97">
        <v>3</v>
      </c>
      <c r="I30" s="97">
        <v>1</v>
      </c>
      <c r="J30" s="97">
        <v>2</v>
      </c>
      <c r="K30" s="97">
        <v>1</v>
      </c>
      <c r="L30" s="97">
        <v>1</v>
      </c>
      <c r="M30" s="97">
        <v>2</v>
      </c>
      <c r="N30" s="97">
        <v>3</v>
      </c>
      <c r="O30" s="97">
        <v>1</v>
      </c>
      <c r="P30" s="97">
        <v>1</v>
      </c>
      <c r="Q30" s="97">
        <v>0</v>
      </c>
      <c r="R30" s="97">
        <v>2</v>
      </c>
      <c r="S30" s="97">
        <v>0</v>
      </c>
      <c r="T30" s="97">
        <v>0</v>
      </c>
      <c r="U30" s="97">
        <v>0</v>
      </c>
      <c r="V30" s="97">
        <v>0</v>
      </c>
      <c r="W30" s="97">
        <v>1</v>
      </c>
      <c r="X30" s="97">
        <v>0</v>
      </c>
      <c r="Y30" s="97">
        <v>0</v>
      </c>
      <c r="Z30" s="3">
        <f t="shared" si="0"/>
        <v>18</v>
      </c>
      <c r="AA30" s="3">
        <f t="shared" si="1"/>
        <v>4</v>
      </c>
      <c r="AB30" s="4" t="str">
        <f t="shared" si="2"/>
        <v>средний</v>
      </c>
    </row>
    <row r="31" spans="2:28" x14ac:dyDescent="0.25">
      <c r="B31" s="11">
        <v>24</v>
      </c>
      <c r="C31" s="1" t="s">
        <v>206</v>
      </c>
      <c r="D31" s="97">
        <v>1</v>
      </c>
      <c r="E31" s="93" t="s">
        <v>242</v>
      </c>
      <c r="F31" s="97">
        <v>4</v>
      </c>
      <c r="G31" s="97">
        <v>1</v>
      </c>
      <c r="H31" s="97">
        <v>0</v>
      </c>
      <c r="I31" s="97">
        <v>1</v>
      </c>
      <c r="J31" s="97">
        <v>3</v>
      </c>
      <c r="K31" s="97">
        <v>2</v>
      </c>
      <c r="L31" s="97">
        <v>0</v>
      </c>
      <c r="M31" s="97">
        <v>2</v>
      </c>
      <c r="N31" s="97">
        <v>2</v>
      </c>
      <c r="O31" s="97">
        <v>1</v>
      </c>
      <c r="P31" s="97">
        <v>1</v>
      </c>
      <c r="Q31" s="97">
        <v>1</v>
      </c>
      <c r="R31" s="97">
        <v>1</v>
      </c>
      <c r="S31" s="97">
        <v>1</v>
      </c>
      <c r="T31" s="97">
        <v>2</v>
      </c>
      <c r="U31" s="97">
        <v>1</v>
      </c>
      <c r="V31" s="97">
        <v>1</v>
      </c>
      <c r="W31" s="97">
        <v>1</v>
      </c>
      <c r="X31" s="97">
        <v>2</v>
      </c>
      <c r="Y31" s="97">
        <v>0</v>
      </c>
      <c r="Z31" s="3">
        <f t="shared" si="0"/>
        <v>22</v>
      </c>
      <c r="AA31" s="3">
        <f t="shared" si="1"/>
        <v>4</v>
      </c>
      <c r="AB31" s="4" t="str">
        <f t="shared" si="2"/>
        <v>средний</v>
      </c>
    </row>
    <row r="32" spans="2:28" x14ac:dyDescent="0.25">
      <c r="B32" s="11">
        <v>25</v>
      </c>
      <c r="C32" s="1" t="s">
        <v>207</v>
      </c>
      <c r="D32" s="97">
        <v>1</v>
      </c>
      <c r="E32" s="93" t="s">
        <v>242</v>
      </c>
      <c r="F32" s="97">
        <v>4</v>
      </c>
      <c r="G32" s="97">
        <v>1</v>
      </c>
      <c r="H32" s="97">
        <v>3</v>
      </c>
      <c r="I32" s="97">
        <v>1</v>
      </c>
      <c r="J32" s="97">
        <v>3</v>
      </c>
      <c r="K32" s="97">
        <v>2</v>
      </c>
      <c r="L32" s="97">
        <v>1</v>
      </c>
      <c r="M32" s="97">
        <v>2</v>
      </c>
      <c r="N32" s="97">
        <v>3</v>
      </c>
      <c r="O32" s="97">
        <v>1</v>
      </c>
      <c r="P32" s="97">
        <v>1</v>
      </c>
      <c r="Q32" s="97">
        <v>1</v>
      </c>
      <c r="R32" s="97">
        <v>2</v>
      </c>
      <c r="S32" s="97">
        <v>1</v>
      </c>
      <c r="T32" s="97">
        <v>1</v>
      </c>
      <c r="U32" s="97">
        <v>1</v>
      </c>
      <c r="V32" s="97">
        <v>1</v>
      </c>
      <c r="W32" s="97">
        <v>0</v>
      </c>
      <c r="X32" s="97">
        <v>2</v>
      </c>
      <c r="Y32" s="97">
        <v>0</v>
      </c>
      <c r="Z32" s="3">
        <f t="shared" si="0"/>
        <v>26</v>
      </c>
      <c r="AA32" s="3">
        <f t="shared" si="1"/>
        <v>4</v>
      </c>
      <c r="AB32" s="4" t="str">
        <f t="shared" si="2"/>
        <v>средний</v>
      </c>
    </row>
    <row r="33" spans="2:28" x14ac:dyDescent="0.25">
      <c r="B33" s="11">
        <v>26</v>
      </c>
      <c r="C33" s="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3"/>
      <c r="AA33" s="3"/>
      <c r="AB33" s="4"/>
    </row>
    <row r="34" spans="2:28" x14ac:dyDescent="0.25">
      <c r="B34" s="11">
        <v>27</v>
      </c>
      <c r="C34" s="1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3"/>
      <c r="AA34" s="3"/>
      <c r="AB34" s="4"/>
    </row>
    <row r="35" spans="2:28" x14ac:dyDescent="0.25">
      <c r="B35" s="11">
        <v>28</v>
      </c>
      <c r="C35" s="1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3"/>
      <c r="AA35" s="3"/>
      <c r="AB35" s="4"/>
    </row>
    <row r="36" spans="2:28" x14ac:dyDescent="0.25">
      <c r="B36" s="11">
        <v>29</v>
      </c>
      <c r="C36" s="1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3"/>
      <c r="AA36" s="3"/>
      <c r="AB36" s="4"/>
    </row>
    <row r="37" spans="2:28" x14ac:dyDescent="0.25">
      <c r="B37" s="30">
        <v>30</v>
      </c>
      <c r="C37" s="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3"/>
      <c r="AA37" s="3"/>
      <c r="AB37" s="4"/>
    </row>
    <row r="38" spans="2:28" x14ac:dyDescent="0.25">
      <c r="B38" s="30">
        <v>31</v>
      </c>
      <c r="C38" s="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3"/>
      <c r="AA38" s="3"/>
      <c r="AB38" s="4"/>
    </row>
    <row r="39" spans="2:28" x14ac:dyDescent="0.25">
      <c r="B39" s="30">
        <v>32</v>
      </c>
      <c r="C39" s="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3"/>
      <c r="AA39" s="3"/>
      <c r="AB39" s="4"/>
    </row>
    <row r="40" spans="2:28" x14ac:dyDescent="0.25">
      <c r="B40" s="30">
        <v>33</v>
      </c>
      <c r="C40" s="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3"/>
      <c r="AA40" s="3"/>
      <c r="AB40" s="4"/>
    </row>
    <row r="41" spans="2:28" x14ac:dyDescent="0.25">
      <c r="B41" s="30">
        <v>34</v>
      </c>
      <c r="C41" s="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3"/>
      <c r="AA41" s="3"/>
      <c r="AB41" s="4"/>
    </row>
    <row r="42" spans="2:28" x14ac:dyDescent="0.25">
      <c r="B42" s="30">
        <v>35</v>
      </c>
      <c r="C42" s="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3"/>
      <c r="AA42" s="3"/>
      <c r="AB42" s="4"/>
    </row>
    <row r="43" spans="2:28" x14ac:dyDescent="0.25">
      <c r="B43" s="31" t="s">
        <v>3</v>
      </c>
      <c r="C43" s="31">
        <f>COUNTIF(C8:C42,"*")</f>
        <v>25</v>
      </c>
      <c r="D43" s="24">
        <f t="shared" ref="D43:Z43" si="3">SUM(D8:D42)</f>
        <v>24</v>
      </c>
      <c r="E43" s="24">
        <f t="shared" si="3"/>
        <v>0</v>
      </c>
      <c r="F43" s="24"/>
      <c r="G43" s="24"/>
      <c r="H43" s="24">
        <f t="shared" si="3"/>
        <v>36</v>
      </c>
      <c r="I43" s="24">
        <f t="shared" si="3"/>
        <v>24</v>
      </c>
      <c r="J43" s="24">
        <f t="shared" si="3"/>
        <v>49</v>
      </c>
      <c r="K43" s="24">
        <f t="shared" si="3"/>
        <v>39</v>
      </c>
      <c r="L43" s="24">
        <f t="shared" si="3"/>
        <v>18</v>
      </c>
      <c r="M43" s="24">
        <f t="shared" si="3"/>
        <v>31</v>
      </c>
      <c r="N43" s="24">
        <f t="shared" si="3"/>
        <v>56</v>
      </c>
      <c r="O43" s="24">
        <f t="shared" si="3"/>
        <v>19</v>
      </c>
      <c r="P43" s="24">
        <f t="shared" si="3"/>
        <v>17</v>
      </c>
      <c r="Q43" s="24">
        <f t="shared" si="3"/>
        <v>15</v>
      </c>
      <c r="R43" s="24">
        <f t="shared" si="3"/>
        <v>30</v>
      </c>
      <c r="S43" s="24">
        <f t="shared" si="3"/>
        <v>22</v>
      </c>
      <c r="T43" s="24">
        <f t="shared" si="3"/>
        <v>39</v>
      </c>
      <c r="U43" s="24">
        <f t="shared" si="3"/>
        <v>22</v>
      </c>
      <c r="V43" s="24">
        <f t="shared" si="3"/>
        <v>31</v>
      </c>
      <c r="W43" s="24">
        <f t="shared" si="3"/>
        <v>14</v>
      </c>
      <c r="X43" s="24">
        <f t="shared" si="3"/>
        <v>35</v>
      </c>
      <c r="Y43" s="24">
        <f t="shared" si="3"/>
        <v>11</v>
      </c>
      <c r="Z43" s="24">
        <f t="shared" si="3"/>
        <v>508</v>
      </c>
      <c r="AA43" s="24">
        <f>COUNTIF(AA8:AA42,"1")</f>
        <v>0</v>
      </c>
      <c r="AB43" s="25"/>
    </row>
    <row r="44" spans="2:28" x14ac:dyDescent="0.25">
      <c r="B44" s="8"/>
      <c r="C44" s="66" t="s">
        <v>44</v>
      </c>
      <c r="D44" s="67"/>
      <c r="E44" s="67"/>
      <c r="F44" s="34"/>
      <c r="G44" s="3"/>
      <c r="H44" s="3">
        <f>COUNTIF(H8:H42,"3")</f>
        <v>11</v>
      </c>
      <c r="I44" s="3"/>
      <c r="J44" s="3">
        <f>COUNTIF(J8:J42,"3")</f>
        <v>5</v>
      </c>
      <c r="K44" s="3"/>
      <c r="L44" s="3"/>
      <c r="M44" s="3"/>
      <c r="N44" s="3">
        <f>COUNTIF(N8:N42,"3")</f>
        <v>11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13"/>
    </row>
    <row r="45" spans="2:28" x14ac:dyDescent="0.25">
      <c r="B45" s="14"/>
      <c r="C45" s="63" t="s">
        <v>5</v>
      </c>
      <c r="D45" s="64"/>
      <c r="E45" s="65"/>
      <c r="F45" s="33"/>
      <c r="G45" s="12"/>
      <c r="H45" s="7">
        <f>COUNTIF(H8:H42,"2")</f>
        <v>1</v>
      </c>
      <c r="I45" s="7"/>
      <c r="J45" s="7">
        <f>COUNTIF(J8:J42,"2")</f>
        <v>16</v>
      </c>
      <c r="K45" s="7">
        <f>COUNTIF(K8:K42,"2")</f>
        <v>15</v>
      </c>
      <c r="L45" s="7"/>
      <c r="M45" s="7">
        <f>COUNTIF(M8:M42,"2")</f>
        <v>11</v>
      </c>
      <c r="N45" s="7">
        <f>COUNTIF(N8:N42,"2")</f>
        <v>10</v>
      </c>
      <c r="O45" s="7">
        <f>COUNTIF(O8:O42,"2")</f>
        <v>3</v>
      </c>
      <c r="P45" s="7"/>
      <c r="Q45" s="7"/>
      <c r="R45" s="7">
        <f>COUNTIF(R8:R42,"2")</f>
        <v>13</v>
      </c>
      <c r="S45" s="7"/>
      <c r="T45" s="7">
        <f>COUNTIF(T8:T42,"2")</f>
        <v>16</v>
      </c>
      <c r="U45" s="7"/>
      <c r="V45" s="7">
        <f>COUNTIF(V8:V42,"2")</f>
        <v>10</v>
      </c>
      <c r="W45" s="7"/>
      <c r="X45" s="7">
        <f>COUNTIF(X8:X42,"2")</f>
        <v>14</v>
      </c>
      <c r="Y45" s="4"/>
      <c r="Z45" s="15" t="s">
        <v>47</v>
      </c>
      <c r="AA45" s="15">
        <f>COUNTIF(AA8:AA42,"5")</f>
        <v>1</v>
      </c>
      <c r="AB45" s="14"/>
    </row>
    <row r="46" spans="2:28" x14ac:dyDescent="0.25">
      <c r="B46" s="14"/>
      <c r="C46" s="60" t="s">
        <v>6</v>
      </c>
      <c r="D46" s="61"/>
      <c r="E46" s="62"/>
      <c r="F46" s="32"/>
      <c r="G46" s="10"/>
      <c r="H46" s="4">
        <f>COUNTIF(H8:H42,"1")</f>
        <v>1</v>
      </c>
      <c r="I46" s="4">
        <f t="shared" ref="I46:W46" si="4">COUNTIF(I8:I42,"1")</f>
        <v>24</v>
      </c>
      <c r="J46" s="4">
        <f>COUNTIF(J8:J42,"1")</f>
        <v>2</v>
      </c>
      <c r="K46" s="4">
        <f>COUNTIF(K8:K42,"1")</f>
        <v>9</v>
      </c>
      <c r="L46" s="4">
        <f t="shared" si="4"/>
        <v>18</v>
      </c>
      <c r="M46" s="4">
        <f>COUNTIF(M8:M42,"1")</f>
        <v>9</v>
      </c>
      <c r="N46" s="4">
        <f>COUNTIF(N8:N42,"1")</f>
        <v>3</v>
      </c>
      <c r="O46" s="4">
        <f>COUNTIF(O8:O42,"1")</f>
        <v>13</v>
      </c>
      <c r="P46" s="4">
        <f t="shared" si="4"/>
        <v>17</v>
      </c>
      <c r="Q46" s="4">
        <f t="shared" si="4"/>
        <v>15</v>
      </c>
      <c r="R46" s="4">
        <f>COUNTIF(R8:R42,"1")</f>
        <v>4</v>
      </c>
      <c r="S46" s="4">
        <f t="shared" si="4"/>
        <v>22</v>
      </c>
      <c r="T46" s="4">
        <f>COUNTIF(T8:T42,"1")</f>
        <v>7</v>
      </c>
      <c r="U46" s="4">
        <f t="shared" si="4"/>
        <v>22</v>
      </c>
      <c r="V46" s="4">
        <f>COUNTIF(V8:V42,"1")</f>
        <v>11</v>
      </c>
      <c r="W46" s="4">
        <f t="shared" si="4"/>
        <v>14</v>
      </c>
      <c r="X46" s="4">
        <f>COUNTIF(X8:X42,"1")</f>
        <v>7</v>
      </c>
      <c r="Y46" s="4">
        <f>COUNTIF(Y8:Y42,"1")</f>
        <v>11</v>
      </c>
      <c r="Z46" s="15" t="s">
        <v>48</v>
      </c>
      <c r="AA46" s="15">
        <f>COUNTIF(AA8:AA42,"4")</f>
        <v>21</v>
      </c>
      <c r="AB46" s="14"/>
    </row>
    <row r="47" spans="2:28" x14ac:dyDescent="0.25">
      <c r="B47" s="14"/>
      <c r="C47" s="60" t="s">
        <v>7</v>
      </c>
      <c r="D47" s="61"/>
      <c r="E47" s="62"/>
      <c r="F47" s="32"/>
      <c r="G47" s="10"/>
      <c r="H47" s="4">
        <f>COUNTIF(H8:H42,"0")</f>
        <v>11</v>
      </c>
      <c r="I47" s="4">
        <f t="shared" ref="I47:Y47" si="5">COUNTIF(I8:I42,"0")</f>
        <v>0</v>
      </c>
      <c r="J47" s="4">
        <f t="shared" si="5"/>
        <v>1</v>
      </c>
      <c r="K47" s="4">
        <f t="shared" si="5"/>
        <v>0</v>
      </c>
      <c r="L47" s="4">
        <f t="shared" si="5"/>
        <v>6</v>
      </c>
      <c r="M47" s="4">
        <f t="shared" si="5"/>
        <v>4</v>
      </c>
      <c r="N47" s="4">
        <f t="shared" si="5"/>
        <v>0</v>
      </c>
      <c r="O47" s="4">
        <f t="shared" si="5"/>
        <v>8</v>
      </c>
      <c r="P47" s="4">
        <f t="shared" si="5"/>
        <v>7</v>
      </c>
      <c r="Q47" s="4">
        <f t="shared" si="5"/>
        <v>9</v>
      </c>
      <c r="R47" s="4">
        <f t="shared" si="5"/>
        <v>7</v>
      </c>
      <c r="S47" s="4">
        <f t="shared" si="5"/>
        <v>2</v>
      </c>
      <c r="T47" s="4">
        <f t="shared" si="5"/>
        <v>1</v>
      </c>
      <c r="U47" s="4">
        <f t="shared" si="5"/>
        <v>2</v>
      </c>
      <c r="V47" s="4">
        <f t="shared" si="5"/>
        <v>3</v>
      </c>
      <c r="W47" s="4">
        <f t="shared" si="5"/>
        <v>10</v>
      </c>
      <c r="X47" s="4">
        <f t="shared" si="5"/>
        <v>3</v>
      </c>
      <c r="Y47" s="4">
        <f t="shared" si="5"/>
        <v>13</v>
      </c>
      <c r="Z47" s="15" t="s">
        <v>49</v>
      </c>
      <c r="AA47" s="15">
        <f>COUNTIF(AA8:AA42,"3")</f>
        <v>2</v>
      </c>
      <c r="AB47" s="14"/>
    </row>
    <row r="48" spans="2:28" x14ac:dyDescent="0.25">
      <c r="B48" s="14"/>
      <c r="C48" s="60" t="s">
        <v>46</v>
      </c>
      <c r="D48" s="61"/>
      <c r="E48" s="62"/>
      <c r="F48" s="32"/>
      <c r="G48" s="4"/>
      <c r="H48" s="4">
        <f>COUNTIF(H8:H42,"N")</f>
        <v>0</v>
      </c>
      <c r="I48" s="4">
        <f t="shared" ref="I48:Y48" si="6">COUNTIF(I8:I42,"N")</f>
        <v>0</v>
      </c>
      <c r="J48" s="4">
        <f t="shared" si="6"/>
        <v>0</v>
      </c>
      <c r="K48" s="4">
        <f t="shared" si="6"/>
        <v>0</v>
      </c>
      <c r="L48" s="4">
        <f t="shared" si="6"/>
        <v>0</v>
      </c>
      <c r="M48" s="4">
        <f t="shared" si="6"/>
        <v>0</v>
      </c>
      <c r="N48" s="4">
        <f t="shared" si="6"/>
        <v>0</v>
      </c>
      <c r="O48" s="4">
        <f t="shared" si="6"/>
        <v>0</v>
      </c>
      <c r="P48" s="4">
        <f t="shared" si="6"/>
        <v>0</v>
      </c>
      <c r="Q48" s="4">
        <f t="shared" si="6"/>
        <v>0</v>
      </c>
      <c r="R48" s="4">
        <f t="shared" si="6"/>
        <v>0</v>
      </c>
      <c r="S48" s="4">
        <f t="shared" si="6"/>
        <v>0</v>
      </c>
      <c r="T48" s="4">
        <f t="shared" si="6"/>
        <v>0</v>
      </c>
      <c r="U48" s="4">
        <f t="shared" si="6"/>
        <v>0</v>
      </c>
      <c r="V48" s="4">
        <f t="shared" si="6"/>
        <v>0</v>
      </c>
      <c r="W48" s="4">
        <f t="shared" si="6"/>
        <v>0</v>
      </c>
      <c r="X48" s="4">
        <f t="shared" si="6"/>
        <v>0</v>
      </c>
      <c r="Y48" s="4">
        <f t="shared" si="6"/>
        <v>0</v>
      </c>
      <c r="Z48" s="15" t="s">
        <v>50</v>
      </c>
      <c r="AA48" s="15">
        <f>COUNTIF(AA8:AA42,"2")</f>
        <v>0</v>
      </c>
      <c r="AB48" s="14"/>
    </row>
  </sheetData>
  <sheetProtection selectLockedCells="1"/>
  <mergeCells count="45">
    <mergeCell ref="H2:X2"/>
    <mergeCell ref="O3:O5"/>
    <mergeCell ref="P3:P5"/>
    <mergeCell ref="X3:Y5"/>
    <mergeCell ref="P6:P7"/>
    <mergeCell ref="Q6:Q7"/>
    <mergeCell ref="R6:R7"/>
    <mergeCell ref="S6:T6"/>
    <mergeCell ref="B2:B7"/>
    <mergeCell ref="C2:C7"/>
    <mergeCell ref="D2:D7"/>
    <mergeCell ref="E2:E7"/>
    <mergeCell ref="G2:G7"/>
    <mergeCell ref="F2:F7"/>
    <mergeCell ref="Z2:Z7"/>
    <mergeCell ref="AA2:AA7"/>
    <mergeCell ref="AB2:AB7"/>
    <mergeCell ref="H3:H5"/>
    <mergeCell ref="I3:I5"/>
    <mergeCell ref="J3:J5"/>
    <mergeCell ref="K3:K5"/>
    <mergeCell ref="L3:L5"/>
    <mergeCell ref="M3:M5"/>
    <mergeCell ref="N3:N5"/>
    <mergeCell ref="Q3:Q5"/>
    <mergeCell ref="R3:R5"/>
    <mergeCell ref="S3:T5"/>
    <mergeCell ref="U3:V5"/>
    <mergeCell ref="W3:W5"/>
    <mergeCell ref="X6:Y6"/>
    <mergeCell ref="C46:E46"/>
    <mergeCell ref="C47:E47"/>
    <mergeCell ref="C48:E48"/>
    <mergeCell ref="U6:V6"/>
    <mergeCell ref="W6:W7"/>
    <mergeCell ref="C44:E44"/>
    <mergeCell ref="C45:E45"/>
    <mergeCell ref="N6:N7"/>
    <mergeCell ref="O6:O7"/>
    <mergeCell ref="H6:H7"/>
    <mergeCell ref="I6:I7"/>
    <mergeCell ref="J6:J7"/>
    <mergeCell ref="K6:K7"/>
    <mergeCell ref="L6:L7"/>
    <mergeCell ref="M6:M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AB48"/>
  <sheetViews>
    <sheetView topLeftCell="A5" zoomScale="80" zoomScaleNormal="80" workbookViewId="0">
      <selection activeCell="Z37" sqref="Z37:AB42"/>
    </sheetView>
  </sheetViews>
  <sheetFormatPr defaultRowHeight="15" x14ac:dyDescent="0.25"/>
  <cols>
    <col min="1" max="1" width="2.7109375" customWidth="1"/>
    <col min="2" max="2" width="6.5703125" customWidth="1"/>
    <col min="3" max="3" width="12" customWidth="1"/>
    <col min="4" max="4" width="7" customWidth="1"/>
    <col min="5" max="5" width="12.5703125" customWidth="1"/>
    <col min="6" max="7" width="6.85546875" customWidth="1"/>
    <col min="19" max="19" width="12.140625" customWidth="1"/>
    <col min="21" max="21" width="11.7109375" customWidth="1"/>
    <col min="24" max="24" width="13.28515625" customWidth="1"/>
    <col min="25" max="25" width="12.140625" customWidth="1"/>
    <col min="26" max="27" width="6.28515625" customWidth="1"/>
    <col min="28" max="28" width="12.42578125" customWidth="1"/>
  </cols>
  <sheetData>
    <row r="2" spans="2:28" ht="15" customHeight="1" x14ac:dyDescent="0.25">
      <c r="B2" s="47" t="s">
        <v>0</v>
      </c>
      <c r="C2" s="50" t="s">
        <v>1</v>
      </c>
      <c r="D2" s="50" t="s">
        <v>4</v>
      </c>
      <c r="E2" s="50" t="s">
        <v>68</v>
      </c>
      <c r="F2" s="50" t="s">
        <v>63</v>
      </c>
      <c r="G2" s="50" t="s">
        <v>71</v>
      </c>
      <c r="H2" s="68" t="s">
        <v>2</v>
      </c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20"/>
      <c r="Z2" s="59" t="s">
        <v>36</v>
      </c>
      <c r="AA2" s="59" t="s">
        <v>37</v>
      </c>
      <c r="AB2" s="53" t="s">
        <v>43</v>
      </c>
    </row>
    <row r="3" spans="2:28" x14ac:dyDescent="0.25">
      <c r="B3" s="48"/>
      <c r="C3" s="51"/>
      <c r="D3" s="51"/>
      <c r="E3" s="51"/>
      <c r="F3" s="51"/>
      <c r="G3" s="51"/>
      <c r="H3" s="56" t="s">
        <v>12</v>
      </c>
      <c r="I3" s="56" t="s">
        <v>13</v>
      </c>
      <c r="J3" s="56" t="s">
        <v>20</v>
      </c>
      <c r="K3" s="56" t="s">
        <v>21</v>
      </c>
      <c r="L3" s="56" t="s">
        <v>22</v>
      </c>
      <c r="M3" s="56" t="s">
        <v>23</v>
      </c>
      <c r="N3" s="56" t="s">
        <v>24</v>
      </c>
      <c r="O3" s="56" t="s">
        <v>25</v>
      </c>
      <c r="P3" s="56" t="s">
        <v>29</v>
      </c>
      <c r="Q3" s="56" t="s">
        <v>30</v>
      </c>
      <c r="R3" s="56" t="s">
        <v>31</v>
      </c>
      <c r="S3" s="41" t="s">
        <v>32</v>
      </c>
      <c r="T3" s="42"/>
      <c r="U3" s="41" t="s">
        <v>45</v>
      </c>
      <c r="V3" s="42"/>
      <c r="W3" s="39" t="s">
        <v>33</v>
      </c>
      <c r="X3" s="39" t="s">
        <v>35</v>
      </c>
      <c r="Y3" s="39"/>
      <c r="Z3" s="59"/>
      <c r="AA3" s="59"/>
      <c r="AB3" s="54"/>
    </row>
    <row r="4" spans="2:28" ht="174" customHeight="1" x14ac:dyDescent="0.25">
      <c r="B4" s="48"/>
      <c r="C4" s="51"/>
      <c r="D4" s="51"/>
      <c r="E4" s="51"/>
      <c r="F4" s="51"/>
      <c r="G4" s="51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43"/>
      <c r="T4" s="44"/>
      <c r="U4" s="43"/>
      <c r="V4" s="44"/>
      <c r="W4" s="39"/>
      <c r="X4" s="39"/>
      <c r="Y4" s="39"/>
      <c r="Z4" s="59"/>
      <c r="AA4" s="59"/>
      <c r="AB4" s="54"/>
    </row>
    <row r="5" spans="2:28" x14ac:dyDescent="0.25">
      <c r="B5" s="48"/>
      <c r="C5" s="51"/>
      <c r="D5" s="51"/>
      <c r="E5" s="51"/>
      <c r="F5" s="51"/>
      <c r="G5" s="51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45"/>
      <c r="T5" s="46"/>
      <c r="U5" s="45"/>
      <c r="V5" s="46"/>
      <c r="W5" s="39"/>
      <c r="X5" s="39"/>
      <c r="Y5" s="39"/>
      <c r="Z5" s="59"/>
      <c r="AA5" s="59"/>
      <c r="AB5" s="54"/>
    </row>
    <row r="6" spans="2:28" x14ac:dyDescent="0.25">
      <c r="B6" s="48"/>
      <c r="C6" s="51"/>
      <c r="D6" s="51"/>
      <c r="E6" s="51"/>
      <c r="F6" s="51"/>
      <c r="G6" s="51"/>
      <c r="H6" s="40">
        <v>1</v>
      </c>
      <c r="I6" s="40" t="s">
        <v>14</v>
      </c>
      <c r="J6" s="40" t="s">
        <v>15</v>
      </c>
      <c r="K6" s="37" t="s">
        <v>16</v>
      </c>
      <c r="L6" s="37" t="s">
        <v>17</v>
      </c>
      <c r="M6" s="37" t="s">
        <v>18</v>
      </c>
      <c r="N6" s="37" t="s">
        <v>19</v>
      </c>
      <c r="O6" s="37" t="s">
        <v>8</v>
      </c>
      <c r="P6" s="37" t="s">
        <v>9</v>
      </c>
      <c r="Q6" s="37" t="s">
        <v>26</v>
      </c>
      <c r="R6" s="37" t="s">
        <v>10</v>
      </c>
      <c r="S6" s="40" t="s">
        <v>11</v>
      </c>
      <c r="T6" s="40"/>
      <c r="U6" s="40" t="s">
        <v>27</v>
      </c>
      <c r="V6" s="40"/>
      <c r="W6" s="40" t="s">
        <v>28</v>
      </c>
      <c r="X6" s="40" t="s">
        <v>34</v>
      </c>
      <c r="Y6" s="40"/>
      <c r="Z6" s="59"/>
      <c r="AA6" s="59"/>
      <c r="AB6" s="54"/>
    </row>
    <row r="7" spans="2:28" ht="34.5" customHeight="1" x14ac:dyDescent="0.25">
      <c r="B7" s="49"/>
      <c r="C7" s="52"/>
      <c r="D7" s="52"/>
      <c r="E7" s="52"/>
      <c r="F7" s="52"/>
      <c r="G7" s="52"/>
      <c r="H7" s="40"/>
      <c r="I7" s="40"/>
      <c r="J7" s="40"/>
      <c r="K7" s="38"/>
      <c r="L7" s="38"/>
      <c r="M7" s="38"/>
      <c r="N7" s="38"/>
      <c r="O7" s="38"/>
      <c r="P7" s="38"/>
      <c r="Q7" s="38"/>
      <c r="R7" s="38"/>
      <c r="S7" s="21" t="s">
        <v>38</v>
      </c>
      <c r="T7" s="21" t="s">
        <v>39</v>
      </c>
      <c r="U7" s="21" t="s">
        <v>40</v>
      </c>
      <c r="V7" s="21" t="s">
        <v>39</v>
      </c>
      <c r="W7" s="40"/>
      <c r="X7" s="21" t="s">
        <v>41</v>
      </c>
      <c r="Y7" s="21" t="s">
        <v>42</v>
      </c>
      <c r="Z7" s="59"/>
      <c r="AA7" s="59"/>
      <c r="AB7" s="55"/>
    </row>
    <row r="8" spans="2:28" x14ac:dyDescent="0.25">
      <c r="B8" s="11">
        <v>1</v>
      </c>
      <c r="C8" s="1" t="s">
        <v>208</v>
      </c>
      <c r="D8" s="97">
        <v>1</v>
      </c>
      <c r="E8" s="93" t="s">
        <v>242</v>
      </c>
      <c r="F8" s="97">
        <v>3</v>
      </c>
      <c r="G8" s="97">
        <v>2</v>
      </c>
      <c r="H8" s="97">
        <v>0</v>
      </c>
      <c r="I8" s="97">
        <v>1</v>
      </c>
      <c r="J8" s="97">
        <v>3</v>
      </c>
      <c r="K8" s="97">
        <v>0</v>
      </c>
      <c r="L8" s="97">
        <v>1</v>
      </c>
      <c r="M8" s="97">
        <v>2</v>
      </c>
      <c r="N8" s="97">
        <v>0</v>
      </c>
      <c r="O8" s="97">
        <v>2</v>
      </c>
      <c r="P8" s="97">
        <v>1</v>
      </c>
      <c r="Q8" s="97">
        <v>0</v>
      </c>
      <c r="R8" s="97">
        <v>0</v>
      </c>
      <c r="S8" s="97">
        <v>0</v>
      </c>
      <c r="T8" s="97">
        <v>0</v>
      </c>
      <c r="U8" s="97">
        <v>1</v>
      </c>
      <c r="V8" s="97">
        <v>0</v>
      </c>
      <c r="W8" s="97">
        <v>0</v>
      </c>
      <c r="X8" s="97">
        <v>2</v>
      </c>
      <c r="Y8" s="97">
        <v>1</v>
      </c>
      <c r="Z8" s="3">
        <f>SUM(H8:Y8)</f>
        <v>14</v>
      </c>
      <c r="AA8" s="3">
        <f>IF(Z8&gt;26,5,IF(Z8&gt;16,4,IF(Z8&gt;9,3,2)))</f>
        <v>3</v>
      </c>
      <c r="AB8" s="4" t="str">
        <f>IF(Z8&gt;26,"высокий",IF(Z8&gt;16,"средний",IF(Z8&gt;9,"низкий","критический")))</f>
        <v>низкий</v>
      </c>
    </row>
    <row r="9" spans="2:28" x14ac:dyDescent="0.25">
      <c r="B9" s="11">
        <v>2</v>
      </c>
      <c r="C9" s="1" t="s">
        <v>241</v>
      </c>
      <c r="D9" s="97">
        <v>1</v>
      </c>
      <c r="E9" s="93" t="s">
        <v>242</v>
      </c>
      <c r="F9" s="97">
        <v>3</v>
      </c>
      <c r="G9" s="97">
        <v>4</v>
      </c>
      <c r="H9" s="97">
        <v>3</v>
      </c>
      <c r="I9" s="97">
        <v>1</v>
      </c>
      <c r="J9" s="97">
        <v>2</v>
      </c>
      <c r="K9" s="97">
        <v>2</v>
      </c>
      <c r="L9" s="97">
        <v>0</v>
      </c>
      <c r="M9" s="97">
        <v>2</v>
      </c>
      <c r="N9" s="97">
        <v>2</v>
      </c>
      <c r="O9" s="97">
        <v>1</v>
      </c>
      <c r="P9" s="97">
        <v>0</v>
      </c>
      <c r="Q9" s="97">
        <v>0</v>
      </c>
      <c r="R9" s="97">
        <v>0</v>
      </c>
      <c r="S9" s="97">
        <v>1</v>
      </c>
      <c r="T9" s="97">
        <v>2</v>
      </c>
      <c r="U9" s="97">
        <v>0</v>
      </c>
      <c r="V9" s="97">
        <v>0</v>
      </c>
      <c r="W9" s="97">
        <v>0</v>
      </c>
      <c r="X9" s="97">
        <v>0</v>
      </c>
      <c r="Y9" s="97">
        <v>0</v>
      </c>
      <c r="Z9" s="3">
        <f t="shared" ref="Z9:Z42" si="0">SUM(H9:Y9)</f>
        <v>16</v>
      </c>
      <c r="AA9" s="3">
        <f t="shared" ref="AA9:AA42" si="1">IF(Z9&gt;26,5,IF(Z9&gt;16,4,IF(Z9&gt;9,3,2)))</f>
        <v>3</v>
      </c>
      <c r="AB9" s="4" t="str">
        <f t="shared" ref="AB9:AB42" si="2">IF(Z9&gt;26,"высокий",IF(Z9&gt;16,"средний",IF(Z9&gt;9,"низкий","критический")))</f>
        <v>низкий</v>
      </c>
    </row>
    <row r="10" spans="2:28" x14ac:dyDescent="0.25">
      <c r="B10" s="11">
        <v>3</v>
      </c>
      <c r="C10" s="1" t="s">
        <v>209</v>
      </c>
      <c r="D10" s="97">
        <v>1</v>
      </c>
      <c r="E10" s="93" t="s">
        <v>242</v>
      </c>
      <c r="F10" s="97">
        <v>3</v>
      </c>
      <c r="G10" s="97">
        <v>1</v>
      </c>
      <c r="H10" s="97">
        <v>3</v>
      </c>
      <c r="I10" s="97">
        <v>1</v>
      </c>
      <c r="J10" s="97">
        <v>1</v>
      </c>
      <c r="K10" s="97">
        <v>0</v>
      </c>
      <c r="L10" s="97">
        <v>1</v>
      </c>
      <c r="M10" s="97">
        <v>2</v>
      </c>
      <c r="N10" s="97">
        <v>2</v>
      </c>
      <c r="O10" s="97">
        <v>2</v>
      </c>
      <c r="P10" s="97">
        <v>1</v>
      </c>
      <c r="Q10" s="97">
        <v>0</v>
      </c>
      <c r="R10" s="97">
        <v>0</v>
      </c>
      <c r="S10" s="97">
        <v>0</v>
      </c>
      <c r="T10" s="97">
        <v>0</v>
      </c>
      <c r="U10" s="97">
        <v>0</v>
      </c>
      <c r="V10" s="97">
        <v>0</v>
      </c>
      <c r="W10" s="97">
        <v>1</v>
      </c>
      <c r="X10" s="97">
        <v>2</v>
      </c>
      <c r="Y10" s="97">
        <v>0</v>
      </c>
      <c r="Z10" s="3">
        <f t="shared" si="0"/>
        <v>16</v>
      </c>
      <c r="AA10" s="3">
        <f t="shared" si="1"/>
        <v>3</v>
      </c>
      <c r="AB10" s="4" t="str">
        <f t="shared" si="2"/>
        <v>низкий</v>
      </c>
    </row>
    <row r="11" spans="2:28" x14ac:dyDescent="0.25">
      <c r="B11" s="11">
        <v>4</v>
      </c>
      <c r="C11" s="1" t="s">
        <v>210</v>
      </c>
      <c r="D11" s="97">
        <v>1</v>
      </c>
      <c r="E11" s="93" t="s">
        <v>238</v>
      </c>
      <c r="F11" s="97">
        <v>4</v>
      </c>
      <c r="G11" s="97">
        <v>3</v>
      </c>
      <c r="H11" s="97">
        <v>0</v>
      </c>
      <c r="I11" s="97">
        <v>1</v>
      </c>
      <c r="J11" s="97">
        <v>1</v>
      </c>
      <c r="K11" s="97">
        <v>2</v>
      </c>
      <c r="L11" s="97">
        <v>1</v>
      </c>
      <c r="M11" s="97">
        <v>2</v>
      </c>
      <c r="N11" s="97">
        <v>3</v>
      </c>
      <c r="O11" s="97">
        <v>2</v>
      </c>
      <c r="P11" s="97">
        <v>1</v>
      </c>
      <c r="Q11" s="97">
        <v>1</v>
      </c>
      <c r="R11" s="97">
        <v>2</v>
      </c>
      <c r="S11" s="97">
        <v>1</v>
      </c>
      <c r="T11" s="97">
        <v>1</v>
      </c>
      <c r="U11" s="97">
        <v>1</v>
      </c>
      <c r="V11" s="97">
        <v>1</v>
      </c>
      <c r="W11" s="97">
        <v>0</v>
      </c>
      <c r="X11" s="97">
        <v>0</v>
      </c>
      <c r="Y11" s="97">
        <v>0</v>
      </c>
      <c r="Z11" s="3">
        <f t="shared" si="0"/>
        <v>20</v>
      </c>
      <c r="AA11" s="3">
        <f t="shared" si="1"/>
        <v>4</v>
      </c>
      <c r="AB11" s="4" t="str">
        <f t="shared" si="2"/>
        <v>средний</v>
      </c>
    </row>
    <row r="12" spans="2:28" x14ac:dyDescent="0.25">
      <c r="B12" s="11">
        <v>5</v>
      </c>
      <c r="C12" s="1" t="s">
        <v>211</v>
      </c>
      <c r="D12" s="97">
        <v>1</v>
      </c>
      <c r="E12" s="93" t="s">
        <v>238</v>
      </c>
      <c r="F12" s="97">
        <v>4</v>
      </c>
      <c r="G12" s="97">
        <v>2</v>
      </c>
      <c r="H12" s="97">
        <v>0</v>
      </c>
      <c r="I12" s="97">
        <v>1</v>
      </c>
      <c r="J12" s="97">
        <v>1</v>
      </c>
      <c r="K12" s="97">
        <v>1</v>
      </c>
      <c r="L12" s="97">
        <v>0</v>
      </c>
      <c r="M12" s="97">
        <v>2</v>
      </c>
      <c r="N12" s="97">
        <v>3</v>
      </c>
      <c r="O12" s="97">
        <v>2</v>
      </c>
      <c r="P12" s="97">
        <v>1</v>
      </c>
      <c r="Q12" s="97">
        <v>1</v>
      </c>
      <c r="R12" s="97">
        <v>0</v>
      </c>
      <c r="S12" s="97">
        <v>0</v>
      </c>
      <c r="T12" s="97">
        <v>1</v>
      </c>
      <c r="U12" s="97">
        <v>1</v>
      </c>
      <c r="V12" s="97">
        <v>0</v>
      </c>
      <c r="W12" s="97">
        <v>0</v>
      </c>
      <c r="X12" s="97">
        <v>0</v>
      </c>
      <c r="Y12" s="97">
        <v>0</v>
      </c>
      <c r="Z12" s="3">
        <f t="shared" si="0"/>
        <v>14</v>
      </c>
      <c r="AA12" s="3">
        <f t="shared" si="1"/>
        <v>3</v>
      </c>
      <c r="AB12" s="4" t="str">
        <f t="shared" si="2"/>
        <v>низкий</v>
      </c>
    </row>
    <row r="13" spans="2:28" x14ac:dyDescent="0.25">
      <c r="B13" s="11">
        <v>6</v>
      </c>
      <c r="C13" s="1" t="s">
        <v>212</v>
      </c>
      <c r="D13" s="97">
        <v>1</v>
      </c>
      <c r="E13" s="93" t="s">
        <v>243</v>
      </c>
      <c r="F13" s="97">
        <v>4</v>
      </c>
      <c r="G13" s="97">
        <v>2</v>
      </c>
      <c r="H13" s="97">
        <v>3</v>
      </c>
      <c r="I13" s="97">
        <v>1</v>
      </c>
      <c r="J13" s="97">
        <v>2</v>
      </c>
      <c r="K13" s="97">
        <v>2</v>
      </c>
      <c r="L13" s="97">
        <v>1</v>
      </c>
      <c r="M13" s="97">
        <v>1</v>
      </c>
      <c r="N13" s="97">
        <v>0</v>
      </c>
      <c r="O13" s="97">
        <v>2</v>
      </c>
      <c r="P13" s="97">
        <v>0</v>
      </c>
      <c r="Q13" s="97">
        <v>1</v>
      </c>
      <c r="R13" s="97">
        <v>2</v>
      </c>
      <c r="S13" s="97">
        <v>1</v>
      </c>
      <c r="T13" s="97">
        <v>1</v>
      </c>
      <c r="U13" s="97">
        <v>1</v>
      </c>
      <c r="V13" s="97">
        <v>1</v>
      </c>
      <c r="W13" s="97">
        <v>1</v>
      </c>
      <c r="X13" s="97">
        <v>0</v>
      </c>
      <c r="Y13" s="97">
        <v>0</v>
      </c>
      <c r="Z13" s="3">
        <f t="shared" si="0"/>
        <v>20</v>
      </c>
      <c r="AA13" s="3">
        <f t="shared" si="1"/>
        <v>4</v>
      </c>
      <c r="AB13" s="4" t="str">
        <f t="shared" si="2"/>
        <v>средний</v>
      </c>
    </row>
    <row r="14" spans="2:28" x14ac:dyDescent="0.25">
      <c r="B14" s="11">
        <v>7</v>
      </c>
      <c r="C14" s="1" t="s">
        <v>213</v>
      </c>
      <c r="D14" s="97">
        <v>1</v>
      </c>
      <c r="E14" s="93" t="s">
        <v>242</v>
      </c>
      <c r="F14" s="97">
        <v>3</v>
      </c>
      <c r="G14" s="97">
        <v>4</v>
      </c>
      <c r="H14" s="97">
        <v>0</v>
      </c>
      <c r="I14" s="97">
        <v>1</v>
      </c>
      <c r="J14" s="97">
        <v>2</v>
      </c>
      <c r="K14" s="97">
        <v>1</v>
      </c>
      <c r="L14" s="97">
        <v>1</v>
      </c>
      <c r="M14" s="97">
        <v>0</v>
      </c>
      <c r="N14" s="97">
        <v>1</v>
      </c>
      <c r="O14" s="97">
        <v>2</v>
      </c>
      <c r="P14" s="97">
        <v>1</v>
      </c>
      <c r="Q14" s="97">
        <v>0</v>
      </c>
      <c r="R14" s="97">
        <v>0</v>
      </c>
      <c r="S14" s="97">
        <v>1</v>
      </c>
      <c r="T14" s="97">
        <v>1</v>
      </c>
      <c r="U14" s="97">
        <v>1</v>
      </c>
      <c r="V14" s="97">
        <v>1</v>
      </c>
      <c r="W14" s="97">
        <v>1</v>
      </c>
      <c r="X14" s="97">
        <v>0</v>
      </c>
      <c r="Y14" s="97">
        <v>1</v>
      </c>
      <c r="Z14" s="3">
        <f t="shared" si="0"/>
        <v>15</v>
      </c>
      <c r="AA14" s="3">
        <f t="shared" si="1"/>
        <v>3</v>
      </c>
      <c r="AB14" s="4" t="str">
        <f t="shared" si="2"/>
        <v>низкий</v>
      </c>
    </row>
    <row r="15" spans="2:28" x14ac:dyDescent="0.25">
      <c r="B15" s="11">
        <v>8</v>
      </c>
      <c r="C15" s="1" t="s">
        <v>214</v>
      </c>
      <c r="D15" s="97">
        <v>1</v>
      </c>
      <c r="E15" s="93" t="s">
        <v>243</v>
      </c>
      <c r="F15" s="97">
        <v>4</v>
      </c>
      <c r="G15" s="97">
        <v>1</v>
      </c>
      <c r="H15" s="97">
        <v>3</v>
      </c>
      <c r="I15" s="97">
        <v>1</v>
      </c>
      <c r="J15" s="97">
        <v>3</v>
      </c>
      <c r="K15" s="97">
        <v>1</v>
      </c>
      <c r="L15" s="97">
        <v>1</v>
      </c>
      <c r="M15" s="97">
        <v>1</v>
      </c>
      <c r="N15" s="97">
        <v>1</v>
      </c>
      <c r="O15" s="97">
        <v>2</v>
      </c>
      <c r="P15" s="97">
        <v>1</v>
      </c>
      <c r="Q15" s="97">
        <v>1</v>
      </c>
      <c r="R15" s="97">
        <v>2</v>
      </c>
      <c r="S15" s="97">
        <v>1</v>
      </c>
      <c r="T15" s="97">
        <v>2</v>
      </c>
      <c r="U15" s="97">
        <v>1</v>
      </c>
      <c r="V15" s="97">
        <v>1</v>
      </c>
      <c r="W15" s="97">
        <v>1</v>
      </c>
      <c r="X15" s="97">
        <v>2</v>
      </c>
      <c r="Y15" s="97">
        <v>1</v>
      </c>
      <c r="Z15" s="3">
        <f t="shared" si="0"/>
        <v>26</v>
      </c>
      <c r="AA15" s="3">
        <f t="shared" si="1"/>
        <v>4</v>
      </c>
      <c r="AB15" s="4" t="str">
        <f t="shared" si="2"/>
        <v>средний</v>
      </c>
    </row>
    <row r="16" spans="2:28" x14ac:dyDescent="0.25">
      <c r="B16" s="11">
        <v>9</v>
      </c>
      <c r="C16" s="1" t="s">
        <v>215</v>
      </c>
      <c r="D16" s="97">
        <v>1</v>
      </c>
      <c r="E16" s="97" t="s">
        <v>236</v>
      </c>
      <c r="F16" s="97">
        <v>5</v>
      </c>
      <c r="G16" s="97">
        <v>1</v>
      </c>
      <c r="H16" s="97">
        <v>3</v>
      </c>
      <c r="I16" s="97">
        <v>1</v>
      </c>
      <c r="J16" s="97">
        <v>2</v>
      </c>
      <c r="K16" s="97">
        <v>1</v>
      </c>
      <c r="L16" s="97">
        <v>1</v>
      </c>
      <c r="M16" s="97">
        <v>2</v>
      </c>
      <c r="N16" s="97">
        <v>3</v>
      </c>
      <c r="O16" s="97">
        <v>1</v>
      </c>
      <c r="P16" s="97">
        <v>1</v>
      </c>
      <c r="Q16" s="97">
        <v>1</v>
      </c>
      <c r="R16" s="97">
        <v>2</v>
      </c>
      <c r="S16" s="97">
        <v>1</v>
      </c>
      <c r="T16" s="97">
        <v>1</v>
      </c>
      <c r="U16" s="97">
        <v>1</v>
      </c>
      <c r="V16" s="97">
        <v>2</v>
      </c>
      <c r="W16" s="97">
        <v>1</v>
      </c>
      <c r="X16" s="97">
        <v>2</v>
      </c>
      <c r="Y16" s="97">
        <v>1</v>
      </c>
      <c r="Z16" s="3">
        <f t="shared" si="0"/>
        <v>27</v>
      </c>
      <c r="AA16" s="3">
        <f t="shared" si="1"/>
        <v>5</v>
      </c>
      <c r="AB16" s="4" t="str">
        <f t="shared" si="2"/>
        <v>высокий</v>
      </c>
    </row>
    <row r="17" spans="2:28" x14ac:dyDescent="0.25">
      <c r="B17" s="11">
        <v>10</v>
      </c>
      <c r="C17" s="1" t="s">
        <v>216</v>
      </c>
      <c r="D17" s="97">
        <v>1</v>
      </c>
      <c r="E17" s="93" t="s">
        <v>238</v>
      </c>
      <c r="F17" s="97">
        <v>3</v>
      </c>
      <c r="G17" s="97">
        <v>4</v>
      </c>
      <c r="H17" s="97">
        <v>0</v>
      </c>
      <c r="I17" s="97">
        <v>0</v>
      </c>
      <c r="J17" s="97">
        <v>0</v>
      </c>
      <c r="K17" s="97">
        <v>1</v>
      </c>
      <c r="L17" s="97">
        <v>1</v>
      </c>
      <c r="M17" s="97">
        <v>1</v>
      </c>
      <c r="N17" s="97">
        <v>2</v>
      </c>
      <c r="O17" s="97">
        <v>0</v>
      </c>
      <c r="P17" s="97">
        <v>0</v>
      </c>
      <c r="Q17" s="97">
        <v>0</v>
      </c>
      <c r="R17" s="97">
        <v>2</v>
      </c>
      <c r="S17" s="97">
        <v>0</v>
      </c>
      <c r="T17" s="97">
        <v>0</v>
      </c>
      <c r="U17" s="97">
        <v>1</v>
      </c>
      <c r="V17" s="97">
        <v>2</v>
      </c>
      <c r="W17" s="97">
        <v>0</v>
      </c>
      <c r="X17" s="97">
        <v>1</v>
      </c>
      <c r="Y17" s="97">
        <v>1</v>
      </c>
      <c r="Z17" s="3">
        <f t="shared" si="0"/>
        <v>12</v>
      </c>
      <c r="AA17" s="3">
        <f t="shared" si="1"/>
        <v>3</v>
      </c>
      <c r="AB17" s="4" t="str">
        <f t="shared" si="2"/>
        <v>низкий</v>
      </c>
    </row>
    <row r="18" spans="2:28" x14ac:dyDescent="0.25">
      <c r="B18" s="11">
        <v>11</v>
      </c>
      <c r="C18" s="1" t="s">
        <v>217</v>
      </c>
      <c r="D18" s="97">
        <v>0</v>
      </c>
      <c r="E18" s="93" t="s">
        <v>242</v>
      </c>
      <c r="F18" s="97">
        <v>4</v>
      </c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3"/>
      <c r="AA18" s="3"/>
      <c r="AB18" s="4"/>
    </row>
    <row r="19" spans="2:28" x14ac:dyDescent="0.25">
      <c r="B19" s="11">
        <v>12</v>
      </c>
      <c r="C19" s="1" t="s">
        <v>218</v>
      </c>
      <c r="D19" s="97">
        <v>1</v>
      </c>
      <c r="E19" s="93" t="s">
        <v>242</v>
      </c>
      <c r="F19" s="97">
        <v>3</v>
      </c>
      <c r="G19" s="97">
        <v>4</v>
      </c>
      <c r="H19" s="97">
        <v>0</v>
      </c>
      <c r="I19" s="97">
        <v>1</v>
      </c>
      <c r="J19" s="97">
        <v>2</v>
      </c>
      <c r="K19" s="97">
        <v>1</v>
      </c>
      <c r="L19" s="97">
        <v>1</v>
      </c>
      <c r="M19" s="97">
        <v>2</v>
      </c>
      <c r="N19" s="97">
        <v>1</v>
      </c>
      <c r="O19" s="97">
        <v>2</v>
      </c>
      <c r="P19" s="97">
        <v>0</v>
      </c>
      <c r="Q19" s="97">
        <v>1</v>
      </c>
      <c r="R19" s="97">
        <v>2</v>
      </c>
      <c r="S19" s="97">
        <v>0</v>
      </c>
      <c r="T19" s="97">
        <v>2</v>
      </c>
      <c r="U19" s="97">
        <v>1</v>
      </c>
      <c r="V19" s="97">
        <v>2</v>
      </c>
      <c r="W19" s="97">
        <v>0</v>
      </c>
      <c r="X19" s="97">
        <v>0</v>
      </c>
      <c r="Y19" s="97">
        <v>0</v>
      </c>
      <c r="Z19" s="3">
        <f t="shared" si="0"/>
        <v>18</v>
      </c>
      <c r="AA19" s="3">
        <f t="shared" si="1"/>
        <v>4</v>
      </c>
      <c r="AB19" s="4" t="str">
        <f t="shared" si="2"/>
        <v>средний</v>
      </c>
    </row>
    <row r="20" spans="2:28" x14ac:dyDescent="0.25">
      <c r="B20" s="11">
        <v>13</v>
      </c>
      <c r="C20" s="1" t="s">
        <v>219</v>
      </c>
      <c r="D20" s="97">
        <v>1</v>
      </c>
      <c r="E20" s="93" t="s">
        <v>238</v>
      </c>
      <c r="F20" s="97">
        <v>3</v>
      </c>
      <c r="G20" s="97">
        <v>1</v>
      </c>
      <c r="H20" s="97">
        <v>0</v>
      </c>
      <c r="I20" s="97">
        <v>0</v>
      </c>
      <c r="J20" s="97">
        <v>0</v>
      </c>
      <c r="K20" s="97">
        <v>0</v>
      </c>
      <c r="L20" s="97">
        <v>1</v>
      </c>
      <c r="M20" s="97">
        <v>1</v>
      </c>
      <c r="N20" s="97">
        <v>1</v>
      </c>
      <c r="O20" s="97">
        <v>2</v>
      </c>
      <c r="P20" s="97">
        <v>1</v>
      </c>
      <c r="Q20" s="97">
        <v>1</v>
      </c>
      <c r="R20" s="97">
        <v>2</v>
      </c>
      <c r="S20" s="97">
        <v>1</v>
      </c>
      <c r="T20" s="97">
        <v>2</v>
      </c>
      <c r="U20" s="97">
        <v>1</v>
      </c>
      <c r="V20" s="97">
        <v>1</v>
      </c>
      <c r="W20" s="97">
        <v>1</v>
      </c>
      <c r="X20" s="97">
        <v>0</v>
      </c>
      <c r="Y20" s="97">
        <v>0</v>
      </c>
      <c r="Z20" s="3">
        <f t="shared" si="0"/>
        <v>15</v>
      </c>
      <c r="AA20" s="3">
        <f t="shared" si="1"/>
        <v>3</v>
      </c>
      <c r="AB20" s="4" t="str">
        <f t="shared" si="2"/>
        <v>низкий</v>
      </c>
    </row>
    <row r="21" spans="2:28" x14ac:dyDescent="0.25">
      <c r="B21" s="11">
        <v>14</v>
      </c>
      <c r="C21" s="1" t="s">
        <v>220</v>
      </c>
      <c r="D21" s="97">
        <v>1</v>
      </c>
      <c r="E21" s="93" t="s">
        <v>238</v>
      </c>
      <c r="F21" s="97">
        <v>4</v>
      </c>
      <c r="G21" s="97">
        <v>1</v>
      </c>
      <c r="H21" s="97">
        <v>3</v>
      </c>
      <c r="I21" s="97">
        <v>0</v>
      </c>
      <c r="J21" s="97">
        <v>1</v>
      </c>
      <c r="K21" s="97">
        <v>0</v>
      </c>
      <c r="L21" s="94">
        <v>1</v>
      </c>
      <c r="M21" s="97">
        <v>2</v>
      </c>
      <c r="N21" s="97">
        <v>2</v>
      </c>
      <c r="O21" s="97">
        <v>2</v>
      </c>
      <c r="P21" s="97">
        <v>1</v>
      </c>
      <c r="Q21" s="97">
        <v>1</v>
      </c>
      <c r="R21" s="97">
        <v>2</v>
      </c>
      <c r="S21" s="97">
        <v>1</v>
      </c>
      <c r="T21" s="97">
        <v>1</v>
      </c>
      <c r="U21" s="97">
        <v>1</v>
      </c>
      <c r="V21" s="97">
        <v>1</v>
      </c>
      <c r="W21" s="97">
        <v>1</v>
      </c>
      <c r="X21" s="97">
        <v>0</v>
      </c>
      <c r="Y21" s="97">
        <v>0</v>
      </c>
      <c r="Z21" s="3">
        <f t="shared" si="0"/>
        <v>20</v>
      </c>
      <c r="AA21" s="3">
        <f t="shared" si="1"/>
        <v>4</v>
      </c>
      <c r="AB21" s="4" t="str">
        <f t="shared" si="2"/>
        <v>средний</v>
      </c>
    </row>
    <row r="22" spans="2:28" x14ac:dyDescent="0.25">
      <c r="B22" s="11">
        <v>15</v>
      </c>
      <c r="C22" s="1" t="s">
        <v>221</v>
      </c>
      <c r="D22" s="97">
        <v>1</v>
      </c>
      <c r="E22" s="97" t="s">
        <v>240</v>
      </c>
      <c r="F22" s="97">
        <v>5</v>
      </c>
      <c r="G22" s="97">
        <v>3</v>
      </c>
      <c r="H22" s="97">
        <v>0</v>
      </c>
      <c r="I22" s="97">
        <v>1</v>
      </c>
      <c r="J22" s="97">
        <v>2</v>
      </c>
      <c r="K22" s="97">
        <v>2</v>
      </c>
      <c r="L22" s="97">
        <v>1</v>
      </c>
      <c r="M22" s="97">
        <v>2</v>
      </c>
      <c r="N22" s="97">
        <v>3</v>
      </c>
      <c r="O22" s="97">
        <v>1</v>
      </c>
      <c r="P22" s="97">
        <v>0</v>
      </c>
      <c r="Q22" s="97">
        <v>1</v>
      </c>
      <c r="R22" s="97">
        <v>2</v>
      </c>
      <c r="S22" s="97">
        <v>1</v>
      </c>
      <c r="T22" s="97">
        <v>0</v>
      </c>
      <c r="U22" s="97">
        <v>0</v>
      </c>
      <c r="V22" s="97">
        <v>0</v>
      </c>
      <c r="W22" s="97">
        <v>1</v>
      </c>
      <c r="X22" s="97">
        <v>0</v>
      </c>
      <c r="Y22" s="97">
        <v>0</v>
      </c>
      <c r="Z22" s="3">
        <f t="shared" si="0"/>
        <v>17</v>
      </c>
      <c r="AA22" s="3">
        <f t="shared" si="1"/>
        <v>4</v>
      </c>
      <c r="AB22" s="4" t="str">
        <f t="shared" si="2"/>
        <v>средний</v>
      </c>
    </row>
    <row r="23" spans="2:28" x14ac:dyDescent="0.25">
      <c r="B23" s="11">
        <v>16</v>
      </c>
      <c r="C23" s="1" t="s">
        <v>222</v>
      </c>
      <c r="D23" s="97">
        <v>1</v>
      </c>
      <c r="E23" s="93" t="s">
        <v>242</v>
      </c>
      <c r="F23" s="97">
        <v>4</v>
      </c>
      <c r="G23" s="97">
        <v>2</v>
      </c>
      <c r="H23" s="97">
        <v>3</v>
      </c>
      <c r="I23" s="97">
        <v>1</v>
      </c>
      <c r="J23" s="97">
        <v>3</v>
      </c>
      <c r="K23" s="97">
        <v>1</v>
      </c>
      <c r="L23" s="97">
        <v>1</v>
      </c>
      <c r="M23" s="97">
        <v>2</v>
      </c>
      <c r="N23" s="97">
        <v>2</v>
      </c>
      <c r="O23" s="97">
        <v>2</v>
      </c>
      <c r="P23" s="97">
        <v>1</v>
      </c>
      <c r="Q23" s="97">
        <v>1</v>
      </c>
      <c r="R23" s="97">
        <v>0</v>
      </c>
      <c r="S23" s="97">
        <v>1</v>
      </c>
      <c r="T23" s="97">
        <v>1</v>
      </c>
      <c r="U23" s="97">
        <v>1</v>
      </c>
      <c r="V23" s="97">
        <v>1</v>
      </c>
      <c r="W23" s="97">
        <v>0</v>
      </c>
      <c r="X23" s="97">
        <v>0</v>
      </c>
      <c r="Y23" s="97">
        <v>0</v>
      </c>
      <c r="Z23" s="3">
        <f t="shared" si="0"/>
        <v>21</v>
      </c>
      <c r="AA23" s="3">
        <f t="shared" si="1"/>
        <v>4</v>
      </c>
      <c r="AB23" s="4" t="str">
        <f t="shared" si="2"/>
        <v>средний</v>
      </c>
    </row>
    <row r="24" spans="2:28" x14ac:dyDescent="0.25">
      <c r="B24" s="11">
        <v>17</v>
      </c>
      <c r="C24" s="1" t="s">
        <v>223</v>
      </c>
      <c r="D24" s="97">
        <v>1</v>
      </c>
      <c r="E24" s="93" t="s">
        <v>238</v>
      </c>
      <c r="F24" s="97">
        <v>4</v>
      </c>
      <c r="G24" s="97">
        <v>1</v>
      </c>
      <c r="H24" s="97">
        <v>3</v>
      </c>
      <c r="I24" s="97">
        <v>1</v>
      </c>
      <c r="J24" s="97">
        <v>3</v>
      </c>
      <c r="K24" s="97">
        <v>1</v>
      </c>
      <c r="L24" s="97">
        <v>1</v>
      </c>
      <c r="M24" s="97">
        <v>2</v>
      </c>
      <c r="N24" s="97">
        <v>3</v>
      </c>
      <c r="O24" s="97">
        <v>2</v>
      </c>
      <c r="P24" s="97">
        <v>1</v>
      </c>
      <c r="Q24" s="97">
        <v>0</v>
      </c>
      <c r="R24" s="97">
        <v>2</v>
      </c>
      <c r="S24" s="97">
        <v>1</v>
      </c>
      <c r="T24" s="97">
        <v>2</v>
      </c>
      <c r="U24" s="97">
        <v>1</v>
      </c>
      <c r="V24" s="97">
        <v>1</v>
      </c>
      <c r="W24" s="97">
        <v>0</v>
      </c>
      <c r="X24" s="97">
        <v>2</v>
      </c>
      <c r="Y24" s="97">
        <v>0</v>
      </c>
      <c r="Z24" s="3">
        <f t="shared" si="0"/>
        <v>26</v>
      </c>
      <c r="AA24" s="3">
        <f t="shared" si="1"/>
        <v>4</v>
      </c>
      <c r="AB24" s="4" t="str">
        <f t="shared" si="2"/>
        <v>средний</v>
      </c>
    </row>
    <row r="25" spans="2:28" x14ac:dyDescent="0.25">
      <c r="B25" s="11">
        <v>18</v>
      </c>
      <c r="C25" s="1" t="s">
        <v>224</v>
      </c>
      <c r="D25" s="97">
        <v>1</v>
      </c>
      <c r="E25" s="93" t="s">
        <v>238</v>
      </c>
      <c r="F25" s="97">
        <v>4</v>
      </c>
      <c r="G25" s="97">
        <v>4</v>
      </c>
      <c r="H25" s="97">
        <v>0</v>
      </c>
      <c r="I25" s="97">
        <v>1</v>
      </c>
      <c r="J25" s="97">
        <v>0</v>
      </c>
      <c r="K25" s="97">
        <v>1</v>
      </c>
      <c r="L25" s="97">
        <v>1</v>
      </c>
      <c r="M25" s="97">
        <v>1</v>
      </c>
      <c r="N25" s="97">
        <v>2</v>
      </c>
      <c r="O25" s="97">
        <v>1</v>
      </c>
      <c r="P25" s="97">
        <v>1</v>
      </c>
      <c r="Q25" s="97">
        <v>0</v>
      </c>
      <c r="R25" s="97">
        <v>0</v>
      </c>
      <c r="S25" s="97">
        <v>1</v>
      </c>
      <c r="T25" s="97">
        <v>2</v>
      </c>
      <c r="U25" s="97">
        <v>0</v>
      </c>
      <c r="V25" s="97">
        <v>0</v>
      </c>
      <c r="W25" s="97">
        <v>0</v>
      </c>
      <c r="X25" s="97">
        <v>1</v>
      </c>
      <c r="Y25" s="97">
        <v>0</v>
      </c>
      <c r="Z25" s="3">
        <f t="shared" si="0"/>
        <v>12</v>
      </c>
      <c r="AA25" s="3">
        <f t="shared" si="1"/>
        <v>3</v>
      </c>
      <c r="AB25" s="4" t="str">
        <f t="shared" si="2"/>
        <v>низкий</v>
      </c>
    </row>
    <row r="26" spans="2:28" x14ac:dyDescent="0.25">
      <c r="B26" s="11">
        <v>19</v>
      </c>
      <c r="C26" s="1" t="s">
        <v>225</v>
      </c>
      <c r="D26" s="97">
        <v>1</v>
      </c>
      <c r="E26" s="93" t="s">
        <v>238</v>
      </c>
      <c r="F26" s="97">
        <v>4</v>
      </c>
      <c r="G26" s="97">
        <v>2</v>
      </c>
      <c r="H26" s="97">
        <v>3</v>
      </c>
      <c r="I26" s="97">
        <v>1</v>
      </c>
      <c r="J26" s="97">
        <v>3</v>
      </c>
      <c r="K26" s="97">
        <v>1</v>
      </c>
      <c r="L26" s="97">
        <v>1</v>
      </c>
      <c r="M26" s="97">
        <v>2</v>
      </c>
      <c r="N26" s="97">
        <v>3</v>
      </c>
      <c r="O26" s="97">
        <v>0</v>
      </c>
      <c r="P26" s="97">
        <v>0</v>
      </c>
      <c r="Q26" s="97">
        <v>0</v>
      </c>
      <c r="R26" s="97">
        <v>2</v>
      </c>
      <c r="S26" s="97">
        <v>1</v>
      </c>
      <c r="T26" s="97">
        <v>0</v>
      </c>
      <c r="U26" s="97">
        <v>1</v>
      </c>
      <c r="V26" s="97">
        <v>0</v>
      </c>
      <c r="W26" s="97">
        <v>1</v>
      </c>
      <c r="X26" s="97">
        <v>0</v>
      </c>
      <c r="Y26" s="97">
        <v>0</v>
      </c>
      <c r="Z26" s="3">
        <f t="shared" si="0"/>
        <v>19</v>
      </c>
      <c r="AA26" s="3">
        <f t="shared" si="1"/>
        <v>4</v>
      </c>
      <c r="AB26" s="4" t="str">
        <f t="shared" si="2"/>
        <v>средний</v>
      </c>
    </row>
    <row r="27" spans="2:28" x14ac:dyDescent="0.25">
      <c r="B27" s="11">
        <v>20</v>
      </c>
      <c r="C27" s="1" t="s">
        <v>226</v>
      </c>
      <c r="D27" s="97">
        <v>1</v>
      </c>
      <c r="E27" s="93" t="s">
        <v>242</v>
      </c>
      <c r="F27" s="97">
        <v>3</v>
      </c>
      <c r="G27" s="97">
        <v>2</v>
      </c>
      <c r="H27" s="97">
        <v>0</v>
      </c>
      <c r="I27" s="97">
        <v>1</v>
      </c>
      <c r="J27" s="97">
        <v>1</v>
      </c>
      <c r="K27" s="97">
        <v>1</v>
      </c>
      <c r="L27" s="97">
        <v>1</v>
      </c>
      <c r="M27" s="97">
        <v>2</v>
      </c>
      <c r="N27" s="97">
        <v>2</v>
      </c>
      <c r="O27" s="97">
        <v>1</v>
      </c>
      <c r="P27" s="97">
        <v>0</v>
      </c>
      <c r="Q27" s="97">
        <v>0</v>
      </c>
      <c r="R27" s="97">
        <v>2</v>
      </c>
      <c r="S27" s="97">
        <v>1</v>
      </c>
      <c r="T27" s="97">
        <v>1</v>
      </c>
      <c r="U27" s="97">
        <v>1</v>
      </c>
      <c r="V27" s="97">
        <v>1</v>
      </c>
      <c r="W27" s="97">
        <v>1</v>
      </c>
      <c r="X27" s="97">
        <v>1</v>
      </c>
      <c r="Y27" s="97">
        <v>0</v>
      </c>
      <c r="Z27" s="3">
        <f t="shared" si="0"/>
        <v>17</v>
      </c>
      <c r="AA27" s="3">
        <f t="shared" si="1"/>
        <v>4</v>
      </c>
      <c r="AB27" s="4" t="str">
        <f t="shared" si="2"/>
        <v>средний</v>
      </c>
    </row>
    <row r="28" spans="2:28" x14ac:dyDescent="0.25">
      <c r="B28" s="11">
        <v>21</v>
      </c>
      <c r="C28" s="1" t="s">
        <v>227</v>
      </c>
      <c r="D28" s="97">
        <v>1</v>
      </c>
      <c r="E28" s="97" t="s">
        <v>237</v>
      </c>
      <c r="F28" s="97">
        <v>4</v>
      </c>
      <c r="G28" s="97">
        <v>3</v>
      </c>
      <c r="H28" s="97">
        <v>3</v>
      </c>
      <c r="I28" s="97">
        <v>1</v>
      </c>
      <c r="J28" s="97">
        <v>1</v>
      </c>
      <c r="K28" s="97">
        <v>2</v>
      </c>
      <c r="L28" s="97">
        <v>1</v>
      </c>
      <c r="M28" s="97">
        <v>2</v>
      </c>
      <c r="N28" s="97">
        <v>3</v>
      </c>
      <c r="O28" s="97">
        <v>2</v>
      </c>
      <c r="P28" s="97">
        <v>1</v>
      </c>
      <c r="Q28" s="97">
        <v>1</v>
      </c>
      <c r="R28" s="97">
        <v>2</v>
      </c>
      <c r="S28" s="97">
        <v>0</v>
      </c>
      <c r="T28" s="97">
        <v>1</v>
      </c>
      <c r="U28" s="97">
        <v>1</v>
      </c>
      <c r="V28" s="97">
        <v>2</v>
      </c>
      <c r="W28" s="97">
        <v>1</v>
      </c>
      <c r="X28" s="97">
        <v>0</v>
      </c>
      <c r="Y28" s="97">
        <v>1</v>
      </c>
      <c r="Z28" s="3">
        <f t="shared" si="0"/>
        <v>25</v>
      </c>
      <c r="AA28" s="3">
        <f t="shared" si="1"/>
        <v>4</v>
      </c>
      <c r="AB28" s="4" t="str">
        <f t="shared" si="2"/>
        <v>средний</v>
      </c>
    </row>
    <row r="29" spans="2:28" x14ac:dyDescent="0.25">
      <c r="B29" s="11">
        <v>22</v>
      </c>
      <c r="C29" s="1" t="s">
        <v>228</v>
      </c>
      <c r="D29" s="97">
        <v>1</v>
      </c>
      <c r="E29" s="93" t="s">
        <v>242</v>
      </c>
      <c r="F29" s="97">
        <v>3</v>
      </c>
      <c r="G29" s="97">
        <v>3</v>
      </c>
      <c r="H29" s="97">
        <v>0</v>
      </c>
      <c r="I29" s="97">
        <v>0</v>
      </c>
      <c r="J29" s="97">
        <v>2</v>
      </c>
      <c r="K29" s="97">
        <v>2</v>
      </c>
      <c r="L29" s="97">
        <v>1</v>
      </c>
      <c r="M29" s="97">
        <v>2</v>
      </c>
      <c r="N29" s="97">
        <v>1</v>
      </c>
      <c r="O29" s="97">
        <v>2</v>
      </c>
      <c r="P29" s="97">
        <v>1</v>
      </c>
      <c r="Q29" s="97">
        <v>1</v>
      </c>
      <c r="R29" s="97">
        <v>2</v>
      </c>
      <c r="S29" s="97">
        <v>0</v>
      </c>
      <c r="T29" s="97">
        <v>0</v>
      </c>
      <c r="U29" s="97">
        <v>1</v>
      </c>
      <c r="V29" s="97">
        <v>1</v>
      </c>
      <c r="W29" s="97">
        <v>1</v>
      </c>
      <c r="X29" s="97">
        <v>0</v>
      </c>
      <c r="Y29" s="97">
        <v>0</v>
      </c>
      <c r="Z29" s="3">
        <f t="shared" si="0"/>
        <v>17</v>
      </c>
      <c r="AA29" s="3">
        <f t="shared" si="1"/>
        <v>4</v>
      </c>
      <c r="AB29" s="4" t="str">
        <f t="shared" si="2"/>
        <v>средний</v>
      </c>
    </row>
    <row r="30" spans="2:28" x14ac:dyDescent="0.25">
      <c r="B30" s="11">
        <v>23</v>
      </c>
      <c r="C30" s="1" t="s">
        <v>229</v>
      </c>
      <c r="D30" s="97">
        <v>1</v>
      </c>
      <c r="E30" s="93" t="s">
        <v>242</v>
      </c>
      <c r="F30" s="97">
        <v>3</v>
      </c>
      <c r="G30" s="97">
        <v>3</v>
      </c>
      <c r="H30" s="97">
        <v>0</v>
      </c>
      <c r="I30" s="97">
        <v>0</v>
      </c>
      <c r="J30" s="97">
        <v>2</v>
      </c>
      <c r="K30" s="97">
        <v>1</v>
      </c>
      <c r="L30" s="97">
        <v>0</v>
      </c>
      <c r="M30" s="97">
        <v>0</v>
      </c>
      <c r="N30" s="97">
        <v>2</v>
      </c>
      <c r="O30" s="97">
        <v>1</v>
      </c>
      <c r="P30" s="97">
        <v>1</v>
      </c>
      <c r="Q30" s="97">
        <v>1</v>
      </c>
      <c r="R30" s="97">
        <v>2</v>
      </c>
      <c r="S30" s="97">
        <v>1</v>
      </c>
      <c r="T30" s="97">
        <v>1</v>
      </c>
      <c r="U30" s="97">
        <v>1</v>
      </c>
      <c r="V30" s="97">
        <v>2</v>
      </c>
      <c r="W30" s="97">
        <v>1</v>
      </c>
      <c r="X30" s="97">
        <v>0</v>
      </c>
      <c r="Y30" s="97">
        <v>0</v>
      </c>
      <c r="Z30" s="3">
        <f t="shared" si="0"/>
        <v>16</v>
      </c>
      <c r="AA30" s="3">
        <f t="shared" si="1"/>
        <v>3</v>
      </c>
      <c r="AB30" s="4" t="str">
        <f t="shared" si="2"/>
        <v>низкий</v>
      </c>
    </row>
    <row r="31" spans="2:28" x14ac:dyDescent="0.25">
      <c r="B31" s="11">
        <v>24</v>
      </c>
      <c r="C31" s="1" t="s">
        <v>230</v>
      </c>
      <c r="D31" s="97">
        <v>1</v>
      </c>
      <c r="E31" s="93" t="s">
        <v>242</v>
      </c>
      <c r="F31" s="97">
        <v>4</v>
      </c>
      <c r="G31" s="97">
        <v>4</v>
      </c>
      <c r="H31" s="97">
        <v>0</v>
      </c>
      <c r="I31" s="97">
        <v>1</v>
      </c>
      <c r="J31" s="97">
        <v>1</v>
      </c>
      <c r="K31" s="97">
        <v>2</v>
      </c>
      <c r="L31" s="97">
        <v>0</v>
      </c>
      <c r="M31" s="97">
        <v>2</v>
      </c>
      <c r="N31" s="97">
        <v>2</v>
      </c>
      <c r="O31" s="97">
        <v>2</v>
      </c>
      <c r="P31" s="97">
        <v>1</v>
      </c>
      <c r="Q31" s="97">
        <v>0</v>
      </c>
      <c r="R31" s="97">
        <v>0</v>
      </c>
      <c r="S31" s="97">
        <v>0</v>
      </c>
      <c r="T31" s="97">
        <v>1</v>
      </c>
      <c r="U31" s="97">
        <v>1</v>
      </c>
      <c r="V31" s="97">
        <v>1</v>
      </c>
      <c r="W31" s="97">
        <v>1</v>
      </c>
      <c r="X31" s="97">
        <v>2</v>
      </c>
      <c r="Y31" s="97">
        <v>0</v>
      </c>
      <c r="Z31" s="3">
        <f t="shared" si="0"/>
        <v>17</v>
      </c>
      <c r="AA31" s="3">
        <f t="shared" si="1"/>
        <v>4</v>
      </c>
      <c r="AB31" s="4" t="str">
        <f t="shared" si="2"/>
        <v>средний</v>
      </c>
    </row>
    <row r="32" spans="2:28" x14ac:dyDescent="0.25">
      <c r="B32" s="11">
        <v>25</v>
      </c>
      <c r="C32" s="1" t="s">
        <v>231</v>
      </c>
      <c r="D32" s="97">
        <v>1</v>
      </c>
      <c r="E32" s="93" t="s">
        <v>242</v>
      </c>
      <c r="F32" s="97">
        <v>3</v>
      </c>
      <c r="G32" s="97">
        <v>3</v>
      </c>
      <c r="H32" s="97">
        <v>0</v>
      </c>
      <c r="I32" s="97">
        <v>1</v>
      </c>
      <c r="J32" s="97">
        <v>0</v>
      </c>
      <c r="K32" s="97">
        <v>1</v>
      </c>
      <c r="L32" s="97">
        <v>1</v>
      </c>
      <c r="M32" s="97">
        <v>2</v>
      </c>
      <c r="N32" s="97">
        <v>2</v>
      </c>
      <c r="O32" s="97">
        <v>2</v>
      </c>
      <c r="P32" s="97">
        <v>1</v>
      </c>
      <c r="Q32" s="97">
        <v>1</v>
      </c>
      <c r="R32" s="97">
        <v>2</v>
      </c>
      <c r="S32" s="97">
        <v>1</v>
      </c>
      <c r="T32" s="97">
        <v>0</v>
      </c>
      <c r="U32" s="97">
        <v>1</v>
      </c>
      <c r="V32" s="97">
        <v>0</v>
      </c>
      <c r="W32" s="97">
        <v>1</v>
      </c>
      <c r="X32" s="97">
        <v>0</v>
      </c>
      <c r="Y32" s="97">
        <v>0</v>
      </c>
      <c r="Z32" s="3">
        <f t="shared" si="0"/>
        <v>16</v>
      </c>
      <c r="AA32" s="3">
        <f t="shared" si="1"/>
        <v>3</v>
      </c>
      <c r="AB32" s="4" t="str">
        <f t="shared" si="2"/>
        <v>низкий</v>
      </c>
    </row>
    <row r="33" spans="2:28" x14ac:dyDescent="0.25">
      <c r="B33" s="11">
        <v>26</v>
      </c>
      <c r="C33" s="1" t="s">
        <v>232</v>
      </c>
      <c r="D33" s="97">
        <v>1</v>
      </c>
      <c r="E33" s="93" t="s">
        <v>238</v>
      </c>
      <c r="F33" s="97">
        <v>4</v>
      </c>
      <c r="G33" s="97">
        <v>4</v>
      </c>
      <c r="H33" s="97">
        <v>2</v>
      </c>
      <c r="I33" s="97">
        <v>1</v>
      </c>
      <c r="J33" s="97">
        <v>2</v>
      </c>
      <c r="K33" s="97">
        <v>2</v>
      </c>
      <c r="L33" s="97">
        <v>1</v>
      </c>
      <c r="M33" s="97">
        <v>1</v>
      </c>
      <c r="N33" s="97">
        <v>3</v>
      </c>
      <c r="O33" s="97">
        <v>2</v>
      </c>
      <c r="P33" s="97">
        <v>0</v>
      </c>
      <c r="Q33" s="97">
        <v>1</v>
      </c>
      <c r="R33" s="97">
        <v>2</v>
      </c>
      <c r="S33" s="97">
        <v>1</v>
      </c>
      <c r="T33" s="97">
        <v>2</v>
      </c>
      <c r="U33" s="97">
        <v>1</v>
      </c>
      <c r="V33" s="97">
        <v>1</v>
      </c>
      <c r="W33" s="97">
        <v>1</v>
      </c>
      <c r="X33" s="97">
        <v>2</v>
      </c>
      <c r="Y33" s="97">
        <v>1</v>
      </c>
      <c r="Z33" s="3">
        <f t="shared" si="0"/>
        <v>26</v>
      </c>
      <c r="AA33" s="3">
        <f t="shared" si="1"/>
        <v>4</v>
      </c>
      <c r="AB33" s="4" t="str">
        <f t="shared" si="2"/>
        <v>средний</v>
      </c>
    </row>
    <row r="34" spans="2:28" x14ac:dyDescent="0.25">
      <c r="B34" s="11">
        <v>27</v>
      </c>
      <c r="C34" s="1" t="s">
        <v>233</v>
      </c>
      <c r="D34" s="97">
        <v>1</v>
      </c>
      <c r="E34" s="93" t="s">
        <v>238</v>
      </c>
      <c r="F34" s="97">
        <v>5</v>
      </c>
      <c r="G34" s="97">
        <v>1</v>
      </c>
      <c r="H34" s="97">
        <v>3</v>
      </c>
      <c r="I34" s="97">
        <v>1</v>
      </c>
      <c r="J34" s="97">
        <v>0</v>
      </c>
      <c r="K34" s="97">
        <v>2</v>
      </c>
      <c r="L34" s="97">
        <v>0</v>
      </c>
      <c r="M34" s="97">
        <v>2</v>
      </c>
      <c r="N34" s="97">
        <v>2</v>
      </c>
      <c r="O34" s="97">
        <v>2</v>
      </c>
      <c r="P34" s="97">
        <v>1</v>
      </c>
      <c r="Q34" s="97">
        <v>1</v>
      </c>
      <c r="R34" s="97">
        <v>2</v>
      </c>
      <c r="S34" s="97">
        <v>1</v>
      </c>
      <c r="T34" s="97">
        <v>1</v>
      </c>
      <c r="U34" s="97">
        <v>1</v>
      </c>
      <c r="V34" s="97">
        <v>2</v>
      </c>
      <c r="W34" s="97">
        <v>1</v>
      </c>
      <c r="X34" s="97">
        <v>1</v>
      </c>
      <c r="Y34" s="97">
        <v>0</v>
      </c>
      <c r="Z34" s="3">
        <f t="shared" si="0"/>
        <v>23</v>
      </c>
      <c r="AA34" s="3">
        <f t="shared" si="1"/>
        <v>4</v>
      </c>
      <c r="AB34" s="4" t="str">
        <f t="shared" si="2"/>
        <v>средний</v>
      </c>
    </row>
    <row r="35" spans="2:28" x14ac:dyDescent="0.25">
      <c r="B35" s="11">
        <v>28</v>
      </c>
      <c r="C35" s="1" t="s">
        <v>234</v>
      </c>
      <c r="D35" s="97">
        <v>0</v>
      </c>
      <c r="E35" s="93" t="s">
        <v>238</v>
      </c>
      <c r="F35" s="97">
        <v>5</v>
      </c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3"/>
      <c r="AA35" s="3"/>
      <c r="AB35" s="4"/>
    </row>
    <row r="36" spans="2:28" x14ac:dyDescent="0.25">
      <c r="B36" s="11">
        <v>29</v>
      </c>
      <c r="C36" s="1" t="s">
        <v>235</v>
      </c>
      <c r="D36" s="97">
        <v>1</v>
      </c>
      <c r="E36" s="93" t="s">
        <v>242</v>
      </c>
      <c r="F36" s="97">
        <v>3</v>
      </c>
      <c r="G36" s="97">
        <v>2</v>
      </c>
      <c r="H36" s="97">
        <v>0</v>
      </c>
      <c r="I36" s="97">
        <v>1</v>
      </c>
      <c r="J36" s="97">
        <v>2</v>
      </c>
      <c r="K36" s="97">
        <v>1</v>
      </c>
      <c r="L36" s="97">
        <v>1</v>
      </c>
      <c r="M36" s="97">
        <v>1</v>
      </c>
      <c r="N36" s="97">
        <v>1</v>
      </c>
      <c r="O36" s="97">
        <v>2</v>
      </c>
      <c r="P36" s="97">
        <v>1</v>
      </c>
      <c r="Q36" s="97">
        <v>0</v>
      </c>
      <c r="R36" s="97">
        <v>2</v>
      </c>
      <c r="S36" s="97">
        <v>0</v>
      </c>
      <c r="T36" s="97">
        <v>0</v>
      </c>
      <c r="U36" s="97">
        <v>0</v>
      </c>
      <c r="V36" s="97">
        <v>0</v>
      </c>
      <c r="W36" s="97">
        <v>0</v>
      </c>
      <c r="X36" s="97">
        <v>1</v>
      </c>
      <c r="Y36" s="97">
        <v>0</v>
      </c>
      <c r="Z36" s="3">
        <f t="shared" si="0"/>
        <v>13</v>
      </c>
      <c r="AA36" s="3">
        <f t="shared" si="1"/>
        <v>3</v>
      </c>
      <c r="AB36" s="4" t="str">
        <f t="shared" si="2"/>
        <v>низкий</v>
      </c>
    </row>
    <row r="37" spans="2:28" x14ac:dyDescent="0.25">
      <c r="B37" s="30">
        <v>30</v>
      </c>
      <c r="C37" s="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3"/>
      <c r="AA37" s="3"/>
      <c r="AB37" s="4"/>
    </row>
    <row r="38" spans="2:28" x14ac:dyDescent="0.25">
      <c r="B38" s="30">
        <v>31</v>
      </c>
      <c r="C38" s="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3"/>
      <c r="AA38" s="3"/>
      <c r="AB38" s="4"/>
    </row>
    <row r="39" spans="2:28" x14ac:dyDescent="0.25">
      <c r="B39" s="30">
        <v>32</v>
      </c>
      <c r="C39" s="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3"/>
      <c r="AA39" s="3"/>
      <c r="AB39" s="4"/>
    </row>
    <row r="40" spans="2:28" x14ac:dyDescent="0.25">
      <c r="B40" s="30">
        <v>33</v>
      </c>
      <c r="C40" s="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3"/>
      <c r="AA40" s="3"/>
      <c r="AB40" s="4"/>
    </row>
    <row r="41" spans="2:28" x14ac:dyDescent="0.25">
      <c r="B41" s="30">
        <v>34</v>
      </c>
      <c r="C41" s="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3"/>
      <c r="AA41" s="3"/>
      <c r="AB41" s="4"/>
    </row>
    <row r="42" spans="2:28" x14ac:dyDescent="0.25">
      <c r="B42" s="30">
        <v>35</v>
      </c>
      <c r="C42" s="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3"/>
      <c r="AA42" s="3"/>
      <c r="AB42" s="4"/>
    </row>
    <row r="43" spans="2:28" x14ac:dyDescent="0.25">
      <c r="B43" s="31" t="s">
        <v>3</v>
      </c>
      <c r="C43" s="31">
        <f>COUNTIF(C8:C42,"*")</f>
        <v>29</v>
      </c>
      <c r="D43" s="24">
        <f t="shared" ref="D43:Z43" si="3">SUM(D8:D42)</f>
        <v>27</v>
      </c>
      <c r="E43" s="24">
        <f t="shared" si="3"/>
        <v>0</v>
      </c>
      <c r="F43" s="24"/>
      <c r="G43" s="24"/>
      <c r="H43" s="24">
        <f t="shared" si="3"/>
        <v>35</v>
      </c>
      <c r="I43" s="24">
        <f t="shared" si="3"/>
        <v>22</v>
      </c>
      <c r="J43" s="24">
        <f t="shared" si="3"/>
        <v>42</v>
      </c>
      <c r="K43" s="24">
        <f t="shared" si="3"/>
        <v>32</v>
      </c>
      <c r="L43" s="24">
        <f t="shared" si="3"/>
        <v>22</v>
      </c>
      <c r="M43" s="24">
        <f t="shared" si="3"/>
        <v>43</v>
      </c>
      <c r="N43" s="24">
        <f t="shared" si="3"/>
        <v>52</v>
      </c>
      <c r="O43" s="24">
        <f t="shared" si="3"/>
        <v>44</v>
      </c>
      <c r="P43" s="24">
        <f t="shared" si="3"/>
        <v>19</v>
      </c>
      <c r="Q43" s="24">
        <f t="shared" si="3"/>
        <v>16</v>
      </c>
      <c r="R43" s="24">
        <f t="shared" si="3"/>
        <v>38</v>
      </c>
      <c r="S43" s="24">
        <f t="shared" si="3"/>
        <v>18</v>
      </c>
      <c r="T43" s="24">
        <f t="shared" si="3"/>
        <v>26</v>
      </c>
      <c r="U43" s="24">
        <f t="shared" si="3"/>
        <v>22</v>
      </c>
      <c r="V43" s="24">
        <f t="shared" si="3"/>
        <v>24</v>
      </c>
      <c r="W43" s="24">
        <f t="shared" si="3"/>
        <v>17</v>
      </c>
      <c r="X43" s="24">
        <f t="shared" si="3"/>
        <v>19</v>
      </c>
      <c r="Y43" s="24">
        <f t="shared" si="3"/>
        <v>7</v>
      </c>
      <c r="Z43" s="24">
        <f t="shared" si="3"/>
        <v>498</v>
      </c>
      <c r="AA43" s="24">
        <f>COUNTIF(AA8:AA42,"1")</f>
        <v>0</v>
      </c>
      <c r="AB43" s="25"/>
    </row>
    <row r="44" spans="2:28" x14ac:dyDescent="0.25">
      <c r="B44" s="8"/>
      <c r="C44" s="66" t="s">
        <v>44</v>
      </c>
      <c r="D44" s="67"/>
      <c r="E44" s="67"/>
      <c r="F44" s="34"/>
      <c r="G44" s="3"/>
      <c r="H44" s="3">
        <f>COUNTIF(H8:H42,"3")</f>
        <v>11</v>
      </c>
      <c r="I44" s="3"/>
      <c r="J44" s="3">
        <f>COUNTIF(J8:J42,"3")</f>
        <v>5</v>
      </c>
      <c r="K44" s="3"/>
      <c r="L44" s="3"/>
      <c r="M44" s="3"/>
      <c r="N44" s="3">
        <f>COUNTIF(N8:N42,"3")</f>
        <v>8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13"/>
    </row>
    <row r="45" spans="2:28" x14ac:dyDescent="0.25">
      <c r="B45" s="14"/>
      <c r="C45" s="63" t="s">
        <v>5</v>
      </c>
      <c r="D45" s="64"/>
      <c r="E45" s="65"/>
      <c r="F45" s="33"/>
      <c r="G45" s="12"/>
      <c r="H45" s="7">
        <f>COUNTIF(H8:H42,"2")</f>
        <v>1</v>
      </c>
      <c r="I45" s="7"/>
      <c r="J45" s="7">
        <f>COUNTIF(J8:J42,"2")</f>
        <v>10</v>
      </c>
      <c r="K45" s="7">
        <f>COUNTIF(K8:K42,"2")</f>
        <v>9</v>
      </c>
      <c r="L45" s="7"/>
      <c r="M45" s="7">
        <f>COUNTIF(M8:M42,"2")</f>
        <v>18</v>
      </c>
      <c r="N45" s="7">
        <f>COUNTIF(N8:N42,"2")</f>
        <v>11</v>
      </c>
      <c r="O45" s="7">
        <f>COUNTIF(O8:O42,"2")</f>
        <v>19</v>
      </c>
      <c r="P45" s="7"/>
      <c r="Q45" s="7"/>
      <c r="R45" s="7">
        <f>COUNTIF(R8:R42,"2")</f>
        <v>19</v>
      </c>
      <c r="S45" s="7"/>
      <c r="T45" s="7">
        <f>COUNTIF(T8:T42,"2")</f>
        <v>7</v>
      </c>
      <c r="U45" s="7"/>
      <c r="V45" s="7">
        <f>COUNTIF(V8:V42,"2")</f>
        <v>6</v>
      </c>
      <c r="W45" s="7"/>
      <c r="X45" s="7">
        <f>COUNTIF(X8:X42,"2")</f>
        <v>7</v>
      </c>
      <c r="Y45" s="4"/>
      <c r="Z45" s="15" t="s">
        <v>47</v>
      </c>
      <c r="AA45" s="15">
        <f>COUNTIF(AA8:AA42,"5")</f>
        <v>1</v>
      </c>
      <c r="AB45" s="14"/>
    </row>
    <row r="46" spans="2:28" x14ac:dyDescent="0.25">
      <c r="B46" s="14"/>
      <c r="C46" s="60" t="s">
        <v>6</v>
      </c>
      <c r="D46" s="61"/>
      <c r="E46" s="62"/>
      <c r="F46" s="32"/>
      <c r="G46" s="10"/>
      <c r="H46" s="4">
        <f>COUNTIF(H8:H42,"1")</f>
        <v>0</v>
      </c>
      <c r="I46" s="4">
        <f t="shared" ref="I46:W46" si="4">COUNTIF(I8:I42,"1")</f>
        <v>22</v>
      </c>
      <c r="J46" s="4">
        <f>COUNTIF(J8:J42,"1")</f>
        <v>7</v>
      </c>
      <c r="K46" s="4">
        <f>COUNTIF(K8:K42,"1")</f>
        <v>14</v>
      </c>
      <c r="L46" s="4">
        <f t="shared" si="4"/>
        <v>22</v>
      </c>
      <c r="M46" s="4">
        <f>COUNTIF(M8:M42,"1")</f>
        <v>7</v>
      </c>
      <c r="N46" s="4">
        <f>COUNTIF(N8:N42,"1")</f>
        <v>6</v>
      </c>
      <c r="O46" s="4">
        <f>COUNTIF(O8:O42,"1")</f>
        <v>6</v>
      </c>
      <c r="P46" s="4">
        <f t="shared" si="4"/>
        <v>19</v>
      </c>
      <c r="Q46" s="4">
        <f t="shared" si="4"/>
        <v>16</v>
      </c>
      <c r="R46" s="4">
        <f>COUNTIF(R8:R42,"1")</f>
        <v>0</v>
      </c>
      <c r="S46" s="4">
        <f t="shared" si="4"/>
        <v>18</v>
      </c>
      <c r="T46" s="4">
        <f>COUNTIF(T8:T42,"1")</f>
        <v>12</v>
      </c>
      <c r="U46" s="4">
        <f t="shared" si="4"/>
        <v>22</v>
      </c>
      <c r="V46" s="4">
        <f>COUNTIF(V8:V42,"1")</f>
        <v>12</v>
      </c>
      <c r="W46" s="4">
        <f t="shared" si="4"/>
        <v>17</v>
      </c>
      <c r="X46" s="4">
        <f>COUNTIF(X8:X42,"1")</f>
        <v>5</v>
      </c>
      <c r="Y46" s="4">
        <f>COUNTIF(Y8:Y42,"1")</f>
        <v>7</v>
      </c>
      <c r="Z46" s="15" t="s">
        <v>48</v>
      </c>
      <c r="AA46" s="15">
        <f>COUNTIF(AA8:AA42,"4")</f>
        <v>15</v>
      </c>
      <c r="AB46" s="14"/>
    </row>
    <row r="47" spans="2:28" x14ac:dyDescent="0.25">
      <c r="B47" s="14"/>
      <c r="C47" s="60" t="s">
        <v>7</v>
      </c>
      <c r="D47" s="61"/>
      <c r="E47" s="62"/>
      <c r="F47" s="32"/>
      <c r="G47" s="10"/>
      <c r="H47" s="4">
        <f>COUNTIF(H8:H42,"0")</f>
        <v>15</v>
      </c>
      <c r="I47" s="4">
        <f t="shared" ref="I47:Y47" si="5">COUNTIF(I8:I42,"0")</f>
        <v>5</v>
      </c>
      <c r="J47" s="4">
        <f t="shared" si="5"/>
        <v>5</v>
      </c>
      <c r="K47" s="4">
        <f t="shared" si="5"/>
        <v>4</v>
      </c>
      <c r="L47" s="4">
        <f t="shared" si="5"/>
        <v>5</v>
      </c>
      <c r="M47" s="4">
        <f t="shared" si="5"/>
        <v>2</v>
      </c>
      <c r="N47" s="4">
        <f t="shared" si="5"/>
        <v>2</v>
      </c>
      <c r="O47" s="4">
        <f t="shared" si="5"/>
        <v>2</v>
      </c>
      <c r="P47" s="4">
        <f t="shared" si="5"/>
        <v>8</v>
      </c>
      <c r="Q47" s="4">
        <f t="shared" si="5"/>
        <v>11</v>
      </c>
      <c r="R47" s="4">
        <f t="shared" si="5"/>
        <v>8</v>
      </c>
      <c r="S47" s="4">
        <f t="shared" si="5"/>
        <v>9</v>
      </c>
      <c r="T47" s="4">
        <f t="shared" si="5"/>
        <v>8</v>
      </c>
      <c r="U47" s="4">
        <f t="shared" si="5"/>
        <v>5</v>
      </c>
      <c r="V47" s="4">
        <f t="shared" si="5"/>
        <v>9</v>
      </c>
      <c r="W47" s="4">
        <f t="shared" si="5"/>
        <v>10</v>
      </c>
      <c r="X47" s="4">
        <f t="shared" si="5"/>
        <v>15</v>
      </c>
      <c r="Y47" s="4">
        <f t="shared" si="5"/>
        <v>20</v>
      </c>
      <c r="Z47" s="15" t="s">
        <v>49</v>
      </c>
      <c r="AA47" s="15">
        <f>COUNTIF(AA8:AA42,"3")</f>
        <v>11</v>
      </c>
      <c r="AB47" s="14"/>
    </row>
    <row r="48" spans="2:28" x14ac:dyDescent="0.25">
      <c r="B48" s="14"/>
      <c r="C48" s="60" t="s">
        <v>46</v>
      </c>
      <c r="D48" s="61"/>
      <c r="E48" s="62"/>
      <c r="F48" s="32"/>
      <c r="G48" s="4"/>
      <c r="H48" s="4">
        <f>COUNTIF(H8:H42,"N")</f>
        <v>0</v>
      </c>
      <c r="I48" s="4">
        <f t="shared" ref="I48:Y48" si="6">COUNTIF(I8:I42,"N")</f>
        <v>0</v>
      </c>
      <c r="J48" s="4">
        <f t="shared" si="6"/>
        <v>0</v>
      </c>
      <c r="K48" s="4">
        <f t="shared" si="6"/>
        <v>0</v>
      </c>
      <c r="L48" s="4">
        <f t="shared" si="6"/>
        <v>0</v>
      </c>
      <c r="M48" s="4">
        <f t="shared" si="6"/>
        <v>0</v>
      </c>
      <c r="N48" s="4">
        <f t="shared" si="6"/>
        <v>0</v>
      </c>
      <c r="O48" s="4">
        <f t="shared" si="6"/>
        <v>0</v>
      </c>
      <c r="P48" s="4">
        <f t="shared" si="6"/>
        <v>0</v>
      </c>
      <c r="Q48" s="4">
        <f t="shared" si="6"/>
        <v>0</v>
      </c>
      <c r="R48" s="4">
        <f t="shared" si="6"/>
        <v>0</v>
      </c>
      <c r="S48" s="4">
        <f t="shared" si="6"/>
        <v>0</v>
      </c>
      <c r="T48" s="4">
        <f t="shared" si="6"/>
        <v>0</v>
      </c>
      <c r="U48" s="4">
        <f t="shared" si="6"/>
        <v>0</v>
      </c>
      <c r="V48" s="4">
        <f t="shared" si="6"/>
        <v>0</v>
      </c>
      <c r="W48" s="4">
        <f t="shared" si="6"/>
        <v>0</v>
      </c>
      <c r="X48" s="4">
        <f t="shared" si="6"/>
        <v>0</v>
      </c>
      <c r="Y48" s="4">
        <f t="shared" si="6"/>
        <v>0</v>
      </c>
      <c r="Z48" s="15" t="s">
        <v>50</v>
      </c>
      <c r="AA48" s="15">
        <f>COUNTIF(AA8:AA42,"2")</f>
        <v>0</v>
      </c>
      <c r="AB48" s="14"/>
    </row>
  </sheetData>
  <sheetProtection selectLockedCells="1"/>
  <mergeCells count="45">
    <mergeCell ref="H2:X2"/>
    <mergeCell ref="O3:O5"/>
    <mergeCell ref="P3:P5"/>
    <mergeCell ref="X3:Y5"/>
    <mergeCell ref="P6:P7"/>
    <mergeCell ref="Q6:Q7"/>
    <mergeCell ref="R6:R7"/>
    <mergeCell ref="S6:T6"/>
    <mergeCell ref="B2:B7"/>
    <mergeCell ref="C2:C7"/>
    <mergeCell ref="D2:D7"/>
    <mergeCell ref="E2:E7"/>
    <mergeCell ref="G2:G7"/>
    <mergeCell ref="F2:F7"/>
    <mergeCell ref="Z2:Z7"/>
    <mergeCell ref="AA2:AA7"/>
    <mergeCell ref="AB2:AB7"/>
    <mergeCell ref="H3:H5"/>
    <mergeCell ref="I3:I5"/>
    <mergeCell ref="J3:J5"/>
    <mergeCell ref="K3:K5"/>
    <mergeCell ref="L3:L5"/>
    <mergeCell ref="M3:M5"/>
    <mergeCell ref="N3:N5"/>
    <mergeCell ref="Q3:Q5"/>
    <mergeCell ref="R3:R5"/>
    <mergeCell ref="S3:T5"/>
    <mergeCell ref="U3:V5"/>
    <mergeCell ref="W3:W5"/>
    <mergeCell ref="X6:Y6"/>
    <mergeCell ref="C46:E46"/>
    <mergeCell ref="C47:E47"/>
    <mergeCell ref="C48:E48"/>
    <mergeCell ref="U6:V6"/>
    <mergeCell ref="W6:W7"/>
    <mergeCell ref="C44:E44"/>
    <mergeCell ref="C45:E45"/>
    <mergeCell ref="N6:N7"/>
    <mergeCell ref="O6:O7"/>
    <mergeCell ref="H6:H7"/>
    <mergeCell ref="I6:I7"/>
    <mergeCell ref="J6:J7"/>
    <mergeCell ref="K6:K7"/>
    <mergeCell ref="L6:L7"/>
    <mergeCell ref="M6:M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CA16"/>
  <sheetViews>
    <sheetView tabSelected="1" topLeftCell="H1" zoomScale="80" zoomScaleNormal="80" workbookViewId="0">
      <selection activeCell="A17" sqref="A17:XFD17"/>
    </sheetView>
  </sheetViews>
  <sheetFormatPr defaultRowHeight="15" x14ac:dyDescent="0.25"/>
  <cols>
    <col min="1" max="1" width="1.85546875" style="16" customWidth="1"/>
    <col min="2" max="2" width="13.85546875" style="16" customWidth="1"/>
    <col min="3" max="3" width="4.42578125" style="16" customWidth="1"/>
    <col min="4" max="4" width="5.5703125" style="16" customWidth="1"/>
    <col min="5" max="5" width="6.28515625" style="16" customWidth="1"/>
    <col min="6" max="72" width="4.42578125" style="16" customWidth="1"/>
    <col min="73" max="73" width="5.85546875" style="16" customWidth="1"/>
    <col min="74" max="74" width="5.42578125" style="16" customWidth="1"/>
    <col min="75" max="76" width="4.85546875" style="16" customWidth="1"/>
    <col min="77" max="77" width="4.42578125" style="16" customWidth="1"/>
    <col min="78" max="16384" width="9.140625" style="16"/>
  </cols>
  <sheetData>
    <row r="3" spans="2:79" ht="15" customHeight="1" x14ac:dyDescent="0.25">
      <c r="B3" s="47" t="s">
        <v>70</v>
      </c>
      <c r="C3" s="50" t="s">
        <v>52</v>
      </c>
      <c r="D3" s="50" t="s">
        <v>69</v>
      </c>
      <c r="E3" s="50" t="s">
        <v>4</v>
      </c>
      <c r="F3" s="90" t="s">
        <v>2</v>
      </c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2"/>
      <c r="BU3" s="50" t="s">
        <v>36</v>
      </c>
      <c r="BV3" s="87" t="s">
        <v>64</v>
      </c>
      <c r="BW3" s="87" t="s">
        <v>65</v>
      </c>
      <c r="BX3" s="87" t="s">
        <v>66</v>
      </c>
      <c r="BY3" s="87" t="s">
        <v>67</v>
      </c>
    </row>
    <row r="4" spans="2:79" ht="177" customHeight="1" x14ac:dyDescent="0.25">
      <c r="B4" s="48"/>
      <c r="C4" s="51"/>
      <c r="D4" s="51"/>
      <c r="E4" s="51"/>
      <c r="F4" s="41" t="s">
        <v>12</v>
      </c>
      <c r="G4" s="70"/>
      <c r="H4" s="70"/>
      <c r="I4" s="70"/>
      <c r="J4" s="42"/>
      <c r="K4" s="41" t="s">
        <v>13</v>
      </c>
      <c r="L4" s="70"/>
      <c r="M4" s="42"/>
      <c r="N4" s="41" t="s">
        <v>20</v>
      </c>
      <c r="O4" s="70"/>
      <c r="P4" s="70"/>
      <c r="Q4" s="70"/>
      <c r="R4" s="70"/>
      <c r="S4" s="41" t="s">
        <v>21</v>
      </c>
      <c r="T4" s="70"/>
      <c r="U4" s="70"/>
      <c r="V4" s="42"/>
      <c r="W4" s="41" t="s">
        <v>22</v>
      </c>
      <c r="X4" s="70"/>
      <c r="Y4" s="42"/>
      <c r="Z4" s="41" t="s">
        <v>23</v>
      </c>
      <c r="AA4" s="70"/>
      <c r="AB4" s="70"/>
      <c r="AC4" s="42"/>
      <c r="AD4" s="41" t="s">
        <v>24</v>
      </c>
      <c r="AE4" s="70"/>
      <c r="AF4" s="70"/>
      <c r="AG4" s="70"/>
      <c r="AH4" s="42"/>
      <c r="AI4" s="41" t="s">
        <v>25</v>
      </c>
      <c r="AJ4" s="70"/>
      <c r="AK4" s="70"/>
      <c r="AL4" s="42"/>
      <c r="AM4" s="41" t="s">
        <v>29</v>
      </c>
      <c r="AN4" s="70"/>
      <c r="AO4" s="42"/>
      <c r="AP4" s="41" t="s">
        <v>30</v>
      </c>
      <c r="AQ4" s="70"/>
      <c r="AR4" s="42"/>
      <c r="AS4" s="41" t="s">
        <v>31</v>
      </c>
      <c r="AT4" s="70"/>
      <c r="AU4" s="70"/>
      <c r="AV4" s="42"/>
      <c r="AW4" s="41" t="s">
        <v>32</v>
      </c>
      <c r="AX4" s="70"/>
      <c r="AY4" s="70"/>
      <c r="AZ4" s="70"/>
      <c r="BA4" s="70"/>
      <c r="BB4" s="70"/>
      <c r="BC4" s="42"/>
      <c r="BD4" s="41" t="s">
        <v>45</v>
      </c>
      <c r="BE4" s="70"/>
      <c r="BF4" s="70"/>
      <c r="BG4" s="70"/>
      <c r="BH4" s="70"/>
      <c r="BI4" s="70"/>
      <c r="BJ4" s="42"/>
      <c r="BK4" s="41" t="s">
        <v>33</v>
      </c>
      <c r="BL4" s="70"/>
      <c r="BM4" s="42"/>
      <c r="BN4" s="41" t="s">
        <v>35</v>
      </c>
      <c r="BO4" s="70"/>
      <c r="BP4" s="70"/>
      <c r="BQ4" s="70"/>
      <c r="BR4" s="70"/>
      <c r="BS4" s="70"/>
      <c r="BT4" s="42"/>
      <c r="BU4" s="51"/>
      <c r="BV4" s="88"/>
      <c r="BW4" s="88"/>
      <c r="BX4" s="88"/>
      <c r="BY4" s="88"/>
    </row>
    <row r="5" spans="2:79" x14ac:dyDescent="0.25">
      <c r="B5" s="48"/>
      <c r="C5" s="51"/>
      <c r="D5" s="51"/>
      <c r="E5" s="51"/>
      <c r="F5" s="43"/>
      <c r="G5" s="71"/>
      <c r="H5" s="71"/>
      <c r="I5" s="71"/>
      <c r="J5" s="44"/>
      <c r="K5" s="43"/>
      <c r="L5" s="71"/>
      <c r="M5" s="44"/>
      <c r="N5" s="43"/>
      <c r="O5" s="71"/>
      <c r="P5" s="71"/>
      <c r="Q5" s="71"/>
      <c r="R5" s="71"/>
      <c r="S5" s="43"/>
      <c r="T5" s="71"/>
      <c r="U5" s="71"/>
      <c r="V5" s="44"/>
      <c r="W5" s="43"/>
      <c r="X5" s="71"/>
      <c r="Y5" s="44"/>
      <c r="Z5" s="43"/>
      <c r="AA5" s="71"/>
      <c r="AB5" s="71"/>
      <c r="AC5" s="44"/>
      <c r="AD5" s="43"/>
      <c r="AE5" s="71"/>
      <c r="AF5" s="71"/>
      <c r="AG5" s="71"/>
      <c r="AH5" s="44"/>
      <c r="AI5" s="43"/>
      <c r="AJ5" s="71"/>
      <c r="AK5" s="71"/>
      <c r="AL5" s="44"/>
      <c r="AM5" s="43"/>
      <c r="AN5" s="71"/>
      <c r="AO5" s="44"/>
      <c r="AP5" s="43"/>
      <c r="AQ5" s="71"/>
      <c r="AR5" s="44"/>
      <c r="AS5" s="43"/>
      <c r="AT5" s="71"/>
      <c r="AU5" s="71"/>
      <c r="AV5" s="44"/>
      <c r="AW5" s="43"/>
      <c r="AX5" s="71"/>
      <c r="AY5" s="71"/>
      <c r="AZ5" s="71"/>
      <c r="BA5" s="71"/>
      <c r="BB5" s="71"/>
      <c r="BC5" s="44"/>
      <c r="BD5" s="43"/>
      <c r="BE5" s="71"/>
      <c r="BF5" s="71"/>
      <c r="BG5" s="71"/>
      <c r="BH5" s="71"/>
      <c r="BI5" s="71"/>
      <c r="BJ5" s="44"/>
      <c r="BK5" s="43"/>
      <c r="BL5" s="71"/>
      <c r="BM5" s="44"/>
      <c r="BN5" s="43"/>
      <c r="BO5" s="71"/>
      <c r="BP5" s="71"/>
      <c r="BQ5" s="71"/>
      <c r="BR5" s="71"/>
      <c r="BS5" s="71"/>
      <c r="BT5" s="44"/>
      <c r="BU5" s="51"/>
      <c r="BV5" s="88"/>
      <c r="BW5" s="88"/>
      <c r="BX5" s="88"/>
      <c r="BY5" s="88"/>
    </row>
    <row r="6" spans="2:79" x14ac:dyDescent="0.25">
      <c r="B6" s="48"/>
      <c r="C6" s="51"/>
      <c r="D6" s="51"/>
      <c r="E6" s="51"/>
      <c r="F6" s="45"/>
      <c r="G6" s="72"/>
      <c r="H6" s="72"/>
      <c r="I6" s="72"/>
      <c r="J6" s="46"/>
      <c r="K6" s="45"/>
      <c r="L6" s="72"/>
      <c r="M6" s="46"/>
      <c r="N6" s="45"/>
      <c r="O6" s="72"/>
      <c r="P6" s="72"/>
      <c r="Q6" s="72"/>
      <c r="R6" s="72"/>
      <c r="S6" s="45"/>
      <c r="T6" s="72"/>
      <c r="U6" s="72"/>
      <c r="V6" s="46"/>
      <c r="W6" s="45"/>
      <c r="X6" s="72"/>
      <c r="Y6" s="46"/>
      <c r="Z6" s="45"/>
      <c r="AA6" s="72"/>
      <c r="AB6" s="72"/>
      <c r="AC6" s="46"/>
      <c r="AD6" s="45"/>
      <c r="AE6" s="72"/>
      <c r="AF6" s="72"/>
      <c r="AG6" s="72"/>
      <c r="AH6" s="46"/>
      <c r="AI6" s="45"/>
      <c r="AJ6" s="72"/>
      <c r="AK6" s="72"/>
      <c r="AL6" s="46"/>
      <c r="AM6" s="45"/>
      <c r="AN6" s="72"/>
      <c r="AO6" s="46"/>
      <c r="AP6" s="45"/>
      <c r="AQ6" s="72"/>
      <c r="AR6" s="46"/>
      <c r="AS6" s="45"/>
      <c r="AT6" s="72"/>
      <c r="AU6" s="72"/>
      <c r="AV6" s="46"/>
      <c r="AW6" s="45"/>
      <c r="AX6" s="72"/>
      <c r="AY6" s="72"/>
      <c r="AZ6" s="72"/>
      <c r="BA6" s="72"/>
      <c r="BB6" s="72"/>
      <c r="BC6" s="46"/>
      <c r="BD6" s="45"/>
      <c r="BE6" s="72"/>
      <c r="BF6" s="72"/>
      <c r="BG6" s="72"/>
      <c r="BH6" s="72"/>
      <c r="BI6" s="72"/>
      <c r="BJ6" s="46"/>
      <c r="BK6" s="45"/>
      <c r="BL6" s="72"/>
      <c r="BM6" s="46"/>
      <c r="BN6" s="45"/>
      <c r="BO6" s="72"/>
      <c r="BP6" s="72"/>
      <c r="BQ6" s="72"/>
      <c r="BR6" s="72"/>
      <c r="BS6" s="72"/>
      <c r="BT6" s="46"/>
      <c r="BU6" s="51"/>
      <c r="BV6" s="88"/>
      <c r="BW6" s="88"/>
      <c r="BX6" s="88"/>
      <c r="BY6" s="88"/>
    </row>
    <row r="7" spans="2:79" x14ac:dyDescent="0.25">
      <c r="B7" s="48"/>
      <c r="C7" s="51"/>
      <c r="D7" s="51"/>
      <c r="E7" s="51"/>
      <c r="F7" s="73">
        <v>1</v>
      </c>
      <c r="G7" s="74"/>
      <c r="H7" s="74"/>
      <c r="I7" s="74"/>
      <c r="J7" s="75"/>
      <c r="K7" s="73" t="s">
        <v>14</v>
      </c>
      <c r="L7" s="74"/>
      <c r="M7" s="75"/>
      <c r="N7" s="73" t="s">
        <v>15</v>
      </c>
      <c r="O7" s="74"/>
      <c r="P7" s="74"/>
      <c r="Q7" s="74"/>
      <c r="R7" s="74"/>
      <c r="S7" s="73" t="s">
        <v>16</v>
      </c>
      <c r="T7" s="74"/>
      <c r="U7" s="74"/>
      <c r="V7" s="75"/>
      <c r="W7" s="73" t="s">
        <v>17</v>
      </c>
      <c r="X7" s="74"/>
      <c r="Y7" s="75"/>
      <c r="Z7" s="73" t="s">
        <v>18</v>
      </c>
      <c r="AA7" s="74"/>
      <c r="AB7" s="74"/>
      <c r="AC7" s="75"/>
      <c r="AD7" s="73" t="s">
        <v>19</v>
      </c>
      <c r="AE7" s="74"/>
      <c r="AF7" s="74"/>
      <c r="AG7" s="74"/>
      <c r="AH7" s="75"/>
      <c r="AI7" s="73" t="s">
        <v>8</v>
      </c>
      <c r="AJ7" s="74"/>
      <c r="AK7" s="74"/>
      <c r="AL7" s="75"/>
      <c r="AM7" s="73" t="s">
        <v>9</v>
      </c>
      <c r="AN7" s="74"/>
      <c r="AO7" s="75"/>
      <c r="AP7" s="73" t="s">
        <v>26</v>
      </c>
      <c r="AQ7" s="74"/>
      <c r="AR7" s="75"/>
      <c r="AS7" s="73" t="s">
        <v>10</v>
      </c>
      <c r="AT7" s="74"/>
      <c r="AU7" s="74"/>
      <c r="AV7" s="75"/>
      <c r="AW7" s="82" t="s">
        <v>11</v>
      </c>
      <c r="AX7" s="83"/>
      <c r="AY7" s="83"/>
      <c r="AZ7" s="83"/>
      <c r="BA7" s="83"/>
      <c r="BB7" s="83"/>
      <c r="BC7" s="84"/>
      <c r="BD7" s="82" t="s">
        <v>27</v>
      </c>
      <c r="BE7" s="83"/>
      <c r="BF7" s="83"/>
      <c r="BG7" s="83"/>
      <c r="BH7" s="83"/>
      <c r="BI7" s="83"/>
      <c r="BJ7" s="84"/>
      <c r="BK7" s="73" t="s">
        <v>28</v>
      </c>
      <c r="BL7" s="74"/>
      <c r="BM7" s="75"/>
      <c r="BN7" s="82" t="s">
        <v>34</v>
      </c>
      <c r="BO7" s="83"/>
      <c r="BP7" s="83"/>
      <c r="BQ7" s="83"/>
      <c r="BR7" s="83"/>
      <c r="BS7" s="83"/>
      <c r="BT7" s="84"/>
      <c r="BU7" s="51"/>
      <c r="BV7" s="88"/>
      <c r="BW7" s="88"/>
      <c r="BX7" s="88"/>
      <c r="BY7" s="88"/>
    </row>
    <row r="8" spans="2:79" ht="25.5" customHeight="1" x14ac:dyDescent="0.25">
      <c r="B8" s="48"/>
      <c r="C8" s="51"/>
      <c r="D8" s="51"/>
      <c r="E8" s="51"/>
      <c r="F8" s="76"/>
      <c r="G8" s="77"/>
      <c r="H8" s="77"/>
      <c r="I8" s="77"/>
      <c r="J8" s="78"/>
      <c r="K8" s="76"/>
      <c r="L8" s="77"/>
      <c r="M8" s="78"/>
      <c r="N8" s="76"/>
      <c r="O8" s="77"/>
      <c r="P8" s="77"/>
      <c r="Q8" s="77"/>
      <c r="R8" s="77"/>
      <c r="S8" s="76"/>
      <c r="T8" s="77"/>
      <c r="U8" s="77"/>
      <c r="V8" s="78"/>
      <c r="W8" s="76"/>
      <c r="X8" s="77"/>
      <c r="Y8" s="78"/>
      <c r="Z8" s="76"/>
      <c r="AA8" s="77"/>
      <c r="AB8" s="77"/>
      <c r="AC8" s="78"/>
      <c r="AD8" s="76"/>
      <c r="AE8" s="77"/>
      <c r="AF8" s="77"/>
      <c r="AG8" s="77"/>
      <c r="AH8" s="78"/>
      <c r="AI8" s="76"/>
      <c r="AJ8" s="77"/>
      <c r="AK8" s="77"/>
      <c r="AL8" s="78"/>
      <c r="AM8" s="76"/>
      <c r="AN8" s="77"/>
      <c r="AO8" s="78"/>
      <c r="AP8" s="76"/>
      <c r="AQ8" s="77"/>
      <c r="AR8" s="78"/>
      <c r="AS8" s="76"/>
      <c r="AT8" s="77"/>
      <c r="AU8" s="77"/>
      <c r="AV8" s="78"/>
      <c r="AW8" s="79" t="s">
        <v>38</v>
      </c>
      <c r="AX8" s="80"/>
      <c r="AY8" s="81"/>
      <c r="AZ8" s="79" t="s">
        <v>39</v>
      </c>
      <c r="BA8" s="80"/>
      <c r="BB8" s="80"/>
      <c r="BC8" s="81"/>
      <c r="BD8" s="79" t="s">
        <v>40</v>
      </c>
      <c r="BE8" s="80"/>
      <c r="BF8" s="81"/>
      <c r="BG8" s="79" t="s">
        <v>39</v>
      </c>
      <c r="BH8" s="80"/>
      <c r="BI8" s="80"/>
      <c r="BJ8" s="81"/>
      <c r="BK8" s="76"/>
      <c r="BL8" s="77"/>
      <c r="BM8" s="78"/>
      <c r="BN8" s="79" t="s">
        <v>41</v>
      </c>
      <c r="BO8" s="80"/>
      <c r="BP8" s="80"/>
      <c r="BQ8" s="81"/>
      <c r="BR8" s="79" t="s">
        <v>42</v>
      </c>
      <c r="BS8" s="80"/>
      <c r="BT8" s="81"/>
      <c r="BU8" s="51"/>
      <c r="BV8" s="88"/>
      <c r="BW8" s="88"/>
      <c r="BX8" s="88"/>
      <c r="BY8" s="88"/>
    </row>
    <row r="9" spans="2:79" ht="20.25" customHeight="1" x14ac:dyDescent="0.25">
      <c r="B9" s="49"/>
      <c r="C9" s="52"/>
      <c r="D9" s="52"/>
      <c r="E9" s="52"/>
      <c r="F9" s="22" t="s">
        <v>59</v>
      </c>
      <c r="G9" s="22" t="s">
        <v>60</v>
      </c>
      <c r="H9" s="22" t="s">
        <v>61</v>
      </c>
      <c r="I9" s="22" t="s">
        <v>62</v>
      </c>
      <c r="J9" s="22" t="s">
        <v>51</v>
      </c>
      <c r="K9" s="22" t="s">
        <v>61</v>
      </c>
      <c r="L9" s="22" t="s">
        <v>62</v>
      </c>
      <c r="M9" s="22" t="s">
        <v>51</v>
      </c>
      <c r="N9" s="22" t="s">
        <v>59</v>
      </c>
      <c r="O9" s="23" t="s">
        <v>60</v>
      </c>
      <c r="P9" s="23" t="s">
        <v>61</v>
      </c>
      <c r="Q9" s="23" t="s">
        <v>62</v>
      </c>
      <c r="R9" s="23" t="s">
        <v>51</v>
      </c>
      <c r="S9" s="23" t="s">
        <v>60</v>
      </c>
      <c r="T9" s="23" t="s">
        <v>61</v>
      </c>
      <c r="U9" s="23" t="s">
        <v>62</v>
      </c>
      <c r="V9" s="23" t="s">
        <v>51</v>
      </c>
      <c r="W9" s="23" t="s">
        <v>61</v>
      </c>
      <c r="X9" s="23" t="s">
        <v>62</v>
      </c>
      <c r="Y9" s="23" t="s">
        <v>51</v>
      </c>
      <c r="Z9" s="23" t="s">
        <v>60</v>
      </c>
      <c r="AA9" s="23" t="s">
        <v>61</v>
      </c>
      <c r="AB9" s="23" t="s">
        <v>62</v>
      </c>
      <c r="AC9" s="23" t="s">
        <v>51</v>
      </c>
      <c r="AD9" s="23" t="s">
        <v>59</v>
      </c>
      <c r="AE9" s="23" t="s">
        <v>60</v>
      </c>
      <c r="AF9" s="23" t="s">
        <v>61</v>
      </c>
      <c r="AG9" s="23" t="s">
        <v>62</v>
      </c>
      <c r="AH9" s="23" t="s">
        <v>51</v>
      </c>
      <c r="AI9" s="23" t="s">
        <v>60</v>
      </c>
      <c r="AJ9" s="23" t="s">
        <v>61</v>
      </c>
      <c r="AK9" s="23" t="s">
        <v>62</v>
      </c>
      <c r="AL9" s="23" t="s">
        <v>51</v>
      </c>
      <c r="AM9" s="23" t="s">
        <v>61</v>
      </c>
      <c r="AN9" s="23" t="s">
        <v>62</v>
      </c>
      <c r="AO9" s="23" t="s">
        <v>51</v>
      </c>
      <c r="AP9" s="23" t="s">
        <v>61</v>
      </c>
      <c r="AQ9" s="23" t="s">
        <v>62</v>
      </c>
      <c r="AR9" s="23" t="s">
        <v>51</v>
      </c>
      <c r="AS9" s="23" t="s">
        <v>60</v>
      </c>
      <c r="AT9" s="23" t="s">
        <v>61</v>
      </c>
      <c r="AU9" s="23" t="s">
        <v>62</v>
      </c>
      <c r="AV9" s="23" t="s">
        <v>51</v>
      </c>
      <c r="AW9" s="21" t="s">
        <v>61</v>
      </c>
      <c r="AX9" s="21" t="s">
        <v>62</v>
      </c>
      <c r="AY9" s="21" t="s">
        <v>51</v>
      </c>
      <c r="AZ9" s="21" t="s">
        <v>60</v>
      </c>
      <c r="BA9" s="21" t="s">
        <v>61</v>
      </c>
      <c r="BB9" s="21" t="s">
        <v>62</v>
      </c>
      <c r="BC9" s="21" t="s">
        <v>51</v>
      </c>
      <c r="BD9" s="21" t="s">
        <v>61</v>
      </c>
      <c r="BE9" s="21" t="s">
        <v>62</v>
      </c>
      <c r="BF9" s="21" t="s">
        <v>51</v>
      </c>
      <c r="BG9" s="21" t="s">
        <v>60</v>
      </c>
      <c r="BH9" s="21" t="s">
        <v>61</v>
      </c>
      <c r="BI9" s="21" t="s">
        <v>62</v>
      </c>
      <c r="BJ9" s="21" t="s">
        <v>51</v>
      </c>
      <c r="BK9" s="22" t="s">
        <v>61</v>
      </c>
      <c r="BL9" s="22" t="s">
        <v>62</v>
      </c>
      <c r="BM9" s="22" t="s">
        <v>51</v>
      </c>
      <c r="BN9" s="21" t="s">
        <v>60</v>
      </c>
      <c r="BO9" s="21" t="s">
        <v>61</v>
      </c>
      <c r="BP9" s="21" t="s">
        <v>62</v>
      </c>
      <c r="BQ9" s="21" t="s">
        <v>51</v>
      </c>
      <c r="BR9" s="21" t="s">
        <v>61</v>
      </c>
      <c r="BS9" s="21" t="s">
        <v>62</v>
      </c>
      <c r="BT9" s="21" t="s">
        <v>51</v>
      </c>
      <c r="BU9" s="52"/>
      <c r="BV9" s="89"/>
      <c r="BW9" s="89"/>
      <c r="BX9" s="89"/>
      <c r="BY9" s="89"/>
    </row>
    <row r="10" spans="2:79" x14ac:dyDescent="0.25">
      <c r="B10" s="85"/>
      <c r="C10" s="1" t="s">
        <v>53</v>
      </c>
      <c r="D10" s="17">
        <f>'5А'!C43</f>
        <v>30</v>
      </c>
      <c r="E10" s="17">
        <f>'5А'!D43</f>
        <v>608157</v>
      </c>
      <c r="F10" s="17">
        <f>'5А'!H44</f>
        <v>26</v>
      </c>
      <c r="G10" s="17">
        <f>'5А'!H45</f>
        <v>0</v>
      </c>
      <c r="H10" s="17">
        <f>'5А'!H46</f>
        <v>1</v>
      </c>
      <c r="I10" s="17">
        <f>'5А'!H47</f>
        <v>3</v>
      </c>
      <c r="J10" s="17">
        <f>'5А'!H48</f>
        <v>0</v>
      </c>
      <c r="K10" s="17">
        <f>'5А'!I46</f>
        <v>30</v>
      </c>
      <c r="L10" s="17">
        <f>'5А'!I47</f>
        <v>0</v>
      </c>
      <c r="M10" s="17">
        <f>'5А'!I48</f>
        <v>0</v>
      </c>
      <c r="N10" s="17">
        <f>'5А'!J44</f>
        <v>23</v>
      </c>
      <c r="O10" s="17">
        <f>'5А'!J45</f>
        <v>4</v>
      </c>
      <c r="P10" s="17">
        <f>'5А'!J46</f>
        <v>2</v>
      </c>
      <c r="Q10" s="17">
        <f>'5А'!J47</f>
        <v>1</v>
      </c>
      <c r="R10" s="17">
        <f>'5А'!J48</f>
        <v>0</v>
      </c>
      <c r="S10" s="17">
        <f>'5А'!K45</f>
        <v>22</v>
      </c>
      <c r="T10" s="17">
        <f>'5А'!K46</f>
        <v>8</v>
      </c>
      <c r="U10" s="17">
        <f>'5А'!K47</f>
        <v>0</v>
      </c>
      <c r="V10" s="17">
        <f>'5А'!K48</f>
        <v>0</v>
      </c>
      <c r="W10" s="17">
        <f>'5А'!L46</f>
        <v>30</v>
      </c>
      <c r="X10" s="17">
        <f>'5А'!L47</f>
        <v>0</v>
      </c>
      <c r="Y10" s="17">
        <f>'5А'!L48</f>
        <v>0</v>
      </c>
      <c r="Z10" s="17">
        <f>'5А'!M45</f>
        <v>14</v>
      </c>
      <c r="AA10" s="17">
        <f>'5А'!M46</f>
        <v>14</v>
      </c>
      <c r="AB10" s="17">
        <f>'5А'!M47</f>
        <v>2</v>
      </c>
      <c r="AC10" s="17">
        <f>'5А'!M48</f>
        <v>0</v>
      </c>
      <c r="AD10" s="17">
        <f>'5А'!N44</f>
        <v>21</v>
      </c>
      <c r="AE10" s="17">
        <f>'5А'!N45</f>
        <v>8</v>
      </c>
      <c r="AF10" s="17">
        <f>'5А'!N46</f>
        <v>1</v>
      </c>
      <c r="AG10" s="17">
        <f>'5А'!N47</f>
        <v>0</v>
      </c>
      <c r="AH10" s="17">
        <f>'5А'!N48</f>
        <v>0</v>
      </c>
      <c r="AI10" s="17">
        <f>'5А'!O45</f>
        <v>21</v>
      </c>
      <c r="AJ10" s="17">
        <f>'5А'!O46</f>
        <v>9</v>
      </c>
      <c r="AK10" s="17">
        <f>'5А'!O47</f>
        <v>0</v>
      </c>
      <c r="AL10" s="17">
        <f>'5А'!O48</f>
        <v>0</v>
      </c>
      <c r="AM10" s="17">
        <f>'5А'!P46</f>
        <v>28</v>
      </c>
      <c r="AN10" s="17">
        <f>'5А'!P47</f>
        <v>2</v>
      </c>
      <c r="AO10" s="17">
        <f>'5А'!P48</f>
        <v>0</v>
      </c>
      <c r="AP10" s="17">
        <f>'5А'!Q46</f>
        <v>20</v>
      </c>
      <c r="AQ10" s="17">
        <f>'5А'!Q47</f>
        <v>10</v>
      </c>
      <c r="AR10" s="17">
        <f>'5А'!Q48</f>
        <v>0</v>
      </c>
      <c r="AS10" s="17">
        <f>'5А'!R45</f>
        <v>22</v>
      </c>
      <c r="AT10" s="17">
        <f>'5А'!R46</f>
        <v>3</v>
      </c>
      <c r="AU10" s="17">
        <f>'5А'!R47</f>
        <v>5</v>
      </c>
      <c r="AV10" s="17">
        <f>'5А'!R48</f>
        <v>0</v>
      </c>
      <c r="AW10" s="17">
        <f>'5А'!S46</f>
        <v>29</v>
      </c>
      <c r="AX10" s="17">
        <f>'5А'!S47</f>
        <v>1</v>
      </c>
      <c r="AY10" s="17">
        <f>'5А'!S48</f>
        <v>0</v>
      </c>
      <c r="AZ10" s="17">
        <f>'5А'!T45</f>
        <v>12</v>
      </c>
      <c r="BA10" s="17">
        <f>'5А'!T46</f>
        <v>18</v>
      </c>
      <c r="BB10" s="17">
        <f>'5А'!T47</f>
        <v>0</v>
      </c>
      <c r="BC10" s="17">
        <f>'5А'!T48</f>
        <v>0</v>
      </c>
      <c r="BD10" s="17">
        <f>'5А'!U46</f>
        <v>29</v>
      </c>
      <c r="BE10" s="17">
        <f>'5А'!U47</f>
        <v>1</v>
      </c>
      <c r="BF10" s="17">
        <f>'5А'!U48</f>
        <v>0</v>
      </c>
      <c r="BG10" s="17">
        <f>'5А'!V45</f>
        <v>16</v>
      </c>
      <c r="BH10" s="17">
        <f>'5А'!V46</f>
        <v>13</v>
      </c>
      <c r="BI10" s="17">
        <f>'5А'!V47</f>
        <v>1</v>
      </c>
      <c r="BJ10" s="17">
        <f>'5А'!V48</f>
        <v>0</v>
      </c>
      <c r="BK10" s="17">
        <f>'5А'!W46</f>
        <v>26</v>
      </c>
      <c r="BL10" s="17">
        <f>'5А'!W47</f>
        <v>4</v>
      </c>
      <c r="BM10" s="17">
        <f>'5А'!W48</f>
        <v>0</v>
      </c>
      <c r="BN10" s="17">
        <f>'5А'!X45</f>
        <v>20</v>
      </c>
      <c r="BO10" s="17">
        <f>'5А'!X46</f>
        <v>8</v>
      </c>
      <c r="BP10" s="17">
        <f>'5А'!X47</f>
        <v>2</v>
      </c>
      <c r="BQ10" s="17">
        <f>'5А'!X48</f>
        <v>0</v>
      </c>
      <c r="BR10" s="17">
        <f>'5А'!Y46</f>
        <v>16</v>
      </c>
      <c r="BS10" s="17">
        <f>'5А'!Y47</f>
        <v>14</v>
      </c>
      <c r="BT10" s="17">
        <f>'5А'!Y48</f>
        <v>0</v>
      </c>
      <c r="BU10" s="17">
        <f>'5А'!Z43</f>
        <v>773</v>
      </c>
      <c r="BV10" s="18">
        <f>'5А'!AA48</f>
        <v>0</v>
      </c>
      <c r="BW10" s="18">
        <f>'5А'!AA47</f>
        <v>0</v>
      </c>
      <c r="BX10" s="18">
        <f>'5А'!AA46</f>
        <v>13</v>
      </c>
      <c r="BY10" s="18">
        <f>'5А'!AA45</f>
        <v>17</v>
      </c>
      <c r="BZ10" s="19"/>
      <c r="CA10" s="19"/>
    </row>
    <row r="11" spans="2:79" x14ac:dyDescent="0.25">
      <c r="B11" s="86"/>
      <c r="C11" s="1" t="s">
        <v>54</v>
      </c>
      <c r="D11" s="17">
        <f>'5Б'!C43</f>
        <v>28</v>
      </c>
      <c r="E11" s="17">
        <f>'5Б'!D43</f>
        <v>26</v>
      </c>
      <c r="F11" s="17">
        <f>'5Б'!H44</f>
        <v>17</v>
      </c>
      <c r="G11" s="17">
        <f>'5Б'!H45</f>
        <v>0</v>
      </c>
      <c r="H11" s="17">
        <f>'5Б'!H46</f>
        <v>0</v>
      </c>
      <c r="I11" s="17">
        <f>'5Б'!H47</f>
        <v>9</v>
      </c>
      <c r="J11" s="17">
        <f>'5Б'!H48</f>
        <v>0</v>
      </c>
      <c r="K11" s="17">
        <f>'5Б'!I46</f>
        <v>22</v>
      </c>
      <c r="L11" s="17">
        <f>'5Б'!I47</f>
        <v>4</v>
      </c>
      <c r="M11" s="17">
        <f>'5Б'!I48</f>
        <v>0</v>
      </c>
      <c r="N11" s="17">
        <f>'5Б'!J44</f>
        <v>11</v>
      </c>
      <c r="O11" s="17">
        <f>'5Б'!J45</f>
        <v>8</v>
      </c>
      <c r="P11" s="17">
        <f>'5Б'!J46</f>
        <v>5</v>
      </c>
      <c r="Q11" s="17">
        <f>'5Б'!J47</f>
        <v>2</v>
      </c>
      <c r="R11" s="17">
        <f>'5Б'!J48</f>
        <v>0</v>
      </c>
      <c r="S11" s="17">
        <f>'5Б'!K45</f>
        <v>12</v>
      </c>
      <c r="T11" s="17">
        <f>'5Б'!K46</f>
        <v>12</v>
      </c>
      <c r="U11" s="17">
        <f>'5Б'!K47</f>
        <v>2</v>
      </c>
      <c r="V11" s="17">
        <f>'5Б'!K48</f>
        <v>0</v>
      </c>
      <c r="W11" s="17">
        <f>'5Б'!L46</f>
        <v>17</v>
      </c>
      <c r="X11" s="17">
        <f>'5Б'!L47</f>
        <v>9</v>
      </c>
      <c r="Y11" s="17">
        <f>'5Б'!L48</f>
        <v>0</v>
      </c>
      <c r="Z11" s="17">
        <f>'5Б'!M45</f>
        <v>11</v>
      </c>
      <c r="AA11" s="17">
        <f>'5Б'!M46</f>
        <v>13</v>
      </c>
      <c r="AB11" s="17">
        <f>'5Б'!M47</f>
        <v>2</v>
      </c>
      <c r="AC11" s="17">
        <f>'5Б'!M48</f>
        <v>0</v>
      </c>
      <c r="AD11" s="17">
        <f>'5Б'!N44</f>
        <v>13</v>
      </c>
      <c r="AE11" s="17">
        <f>'5Б'!N45</f>
        <v>11</v>
      </c>
      <c r="AF11" s="17">
        <f>'5Б'!N46</f>
        <v>2</v>
      </c>
      <c r="AG11" s="17">
        <f>'5Б'!N47</f>
        <v>0</v>
      </c>
      <c r="AH11" s="17">
        <f>'5Б'!N48</f>
        <v>0</v>
      </c>
      <c r="AI11" s="17">
        <f>'5Б'!O45</f>
        <v>11</v>
      </c>
      <c r="AJ11" s="17">
        <f>'5Б'!O46</f>
        <v>14</v>
      </c>
      <c r="AK11" s="17">
        <f>'5Б'!O47</f>
        <v>1</v>
      </c>
      <c r="AL11" s="17">
        <f>'5Б'!O48</f>
        <v>0</v>
      </c>
      <c r="AM11" s="17">
        <f>'5Б'!P46</f>
        <v>23</v>
      </c>
      <c r="AN11" s="17">
        <f>'5Б'!P47</f>
        <v>3</v>
      </c>
      <c r="AO11" s="17">
        <f>'5Б'!P48</f>
        <v>0</v>
      </c>
      <c r="AP11" s="17">
        <f>'5Б'!Q46</f>
        <v>21</v>
      </c>
      <c r="AQ11" s="17">
        <f>'5Б'!Q47</f>
        <v>5</v>
      </c>
      <c r="AR11" s="17">
        <f>'5Б'!Q48</f>
        <v>0</v>
      </c>
      <c r="AS11" s="17">
        <f>'5Б'!R45</f>
        <v>16</v>
      </c>
      <c r="AT11" s="17">
        <f>'5Б'!R46</f>
        <v>4</v>
      </c>
      <c r="AU11" s="17">
        <f>'5Б'!R47</f>
        <v>6</v>
      </c>
      <c r="AV11" s="17">
        <f>'5Б'!R48</f>
        <v>0</v>
      </c>
      <c r="AW11" s="17">
        <f>'5Б'!S46</f>
        <v>22</v>
      </c>
      <c r="AX11" s="17">
        <f>'5Б'!S47</f>
        <v>4</v>
      </c>
      <c r="AY11" s="17">
        <f>'5Б'!S48</f>
        <v>0</v>
      </c>
      <c r="AZ11" s="17">
        <f>'5Б'!T45</f>
        <v>12</v>
      </c>
      <c r="BA11" s="17">
        <f>'5Б'!T46</f>
        <v>9</v>
      </c>
      <c r="BB11" s="17">
        <f>'5Б'!T47</f>
        <v>5</v>
      </c>
      <c r="BC11" s="17">
        <f>'5Б'!T48</f>
        <v>0</v>
      </c>
      <c r="BD11" s="17">
        <f>'5Б'!U46</f>
        <v>19</v>
      </c>
      <c r="BE11" s="17">
        <f>'5Б'!U47</f>
        <v>7</v>
      </c>
      <c r="BF11" s="17">
        <f>'5Б'!U48</f>
        <v>0</v>
      </c>
      <c r="BG11" s="17">
        <f>'5Б'!V45</f>
        <v>10</v>
      </c>
      <c r="BH11" s="17">
        <f>'5Б'!V46</f>
        <v>13</v>
      </c>
      <c r="BI11" s="17">
        <f>'5Б'!V47</f>
        <v>3</v>
      </c>
      <c r="BJ11" s="17">
        <f>'5Б'!V48</f>
        <v>0</v>
      </c>
      <c r="BK11" s="17">
        <f>'5Б'!W46</f>
        <v>22</v>
      </c>
      <c r="BL11" s="17">
        <f>'5Б'!W47</f>
        <v>4</v>
      </c>
      <c r="BM11" s="17">
        <f>'5Б'!W48</f>
        <v>0</v>
      </c>
      <c r="BN11" s="17">
        <f>'5Б'!X45</f>
        <v>7</v>
      </c>
      <c r="BO11" s="17">
        <f>'5Б'!X46</f>
        <v>11</v>
      </c>
      <c r="BP11" s="17">
        <f>'5Б'!X47</f>
        <v>8</v>
      </c>
      <c r="BQ11" s="17">
        <f>'5Б'!X48</f>
        <v>0</v>
      </c>
      <c r="BR11" s="17">
        <f>'5Б'!Y46</f>
        <v>11</v>
      </c>
      <c r="BS11" s="17">
        <f>'5Б'!Y47</f>
        <v>15</v>
      </c>
      <c r="BT11" s="17">
        <f>'5Б'!Y48</f>
        <v>0</v>
      </c>
      <c r="BU11" s="17">
        <f>'5Б'!Z43</f>
        <v>559</v>
      </c>
      <c r="BV11" s="18">
        <f>'5Б'!AA48</f>
        <v>0</v>
      </c>
      <c r="BW11" s="18">
        <f>'5Б'!AA47</f>
        <v>4</v>
      </c>
      <c r="BX11" s="18">
        <f>'5Б'!AA46</f>
        <v>17</v>
      </c>
      <c r="BY11" s="18">
        <f>'5Б'!AA45</f>
        <v>5</v>
      </c>
      <c r="BZ11" s="19"/>
      <c r="CA11" s="19"/>
    </row>
    <row r="12" spans="2:79" x14ac:dyDescent="0.25">
      <c r="B12" s="86"/>
      <c r="C12" s="1" t="s">
        <v>55</v>
      </c>
      <c r="D12" s="17">
        <f>'5В'!C43</f>
        <v>25</v>
      </c>
      <c r="E12" s="17">
        <f>'5В'!D43</f>
        <v>24</v>
      </c>
      <c r="F12" s="17">
        <f>'5В'!H44</f>
        <v>13</v>
      </c>
      <c r="G12" s="17">
        <f>'5В'!H45</f>
        <v>3</v>
      </c>
      <c r="H12" s="17">
        <f>'5В'!H46</f>
        <v>0</v>
      </c>
      <c r="I12" s="17">
        <f>'5В'!H47</f>
        <v>8</v>
      </c>
      <c r="J12" s="17">
        <f>'5В'!H48</f>
        <v>0</v>
      </c>
      <c r="K12" s="17">
        <f>'5В'!I46</f>
        <v>21</v>
      </c>
      <c r="L12" s="17">
        <f>'5В'!I47</f>
        <v>3</v>
      </c>
      <c r="M12" s="17">
        <f>'5В'!I48</f>
        <v>0</v>
      </c>
      <c r="N12" s="17">
        <f>'5В'!J44</f>
        <v>4</v>
      </c>
      <c r="O12" s="17">
        <f>'5В'!J45</f>
        <v>14</v>
      </c>
      <c r="P12" s="17">
        <f>'5В'!J46</f>
        <v>6</v>
      </c>
      <c r="Q12" s="17">
        <f>'5В'!J47</f>
        <v>0</v>
      </c>
      <c r="R12" s="17">
        <f>'5В'!J48</f>
        <v>0</v>
      </c>
      <c r="S12" s="17">
        <f>'5В'!K45</f>
        <v>11</v>
      </c>
      <c r="T12" s="17">
        <f>'5В'!K46</f>
        <v>11</v>
      </c>
      <c r="U12" s="17">
        <f>'5В'!K47</f>
        <v>2</v>
      </c>
      <c r="V12" s="17">
        <f>'5В'!K48</f>
        <v>0</v>
      </c>
      <c r="W12" s="17">
        <f>'5В'!L46</f>
        <v>21</v>
      </c>
      <c r="X12" s="17">
        <f>'5В'!L47</f>
        <v>3</v>
      </c>
      <c r="Y12" s="17">
        <f>'5В'!L48</f>
        <v>0</v>
      </c>
      <c r="Z12" s="17">
        <f>'5В'!M45</f>
        <v>14</v>
      </c>
      <c r="AA12" s="17">
        <f>'5В'!M46</f>
        <v>9</v>
      </c>
      <c r="AB12" s="17">
        <f>'5В'!M47</f>
        <v>1</v>
      </c>
      <c r="AC12" s="17">
        <f>'5В'!M48</f>
        <v>0</v>
      </c>
      <c r="AD12" s="17">
        <f>'5В'!N44</f>
        <v>7</v>
      </c>
      <c r="AE12" s="17">
        <f>'5В'!N45</f>
        <v>13</v>
      </c>
      <c r="AF12" s="17">
        <f>'5В'!N46</f>
        <v>4</v>
      </c>
      <c r="AG12" s="17">
        <f>'5В'!N47</f>
        <v>0</v>
      </c>
      <c r="AH12" s="17">
        <f>'5В'!N48</f>
        <v>0</v>
      </c>
      <c r="AI12" s="17">
        <f>'5В'!O45</f>
        <v>14</v>
      </c>
      <c r="AJ12" s="17">
        <f>'5В'!O46</f>
        <v>8</v>
      </c>
      <c r="AK12" s="17">
        <f>'5В'!O47</f>
        <v>2</v>
      </c>
      <c r="AL12" s="17">
        <f>'5В'!O48</f>
        <v>0</v>
      </c>
      <c r="AM12" s="17">
        <f>'5В'!P46</f>
        <v>21</v>
      </c>
      <c r="AN12" s="17">
        <f>'5В'!P47</f>
        <v>3</v>
      </c>
      <c r="AO12" s="17">
        <f>'5В'!P48</f>
        <v>0</v>
      </c>
      <c r="AP12" s="17">
        <f>'5В'!Q46</f>
        <v>18</v>
      </c>
      <c r="AQ12" s="17">
        <f>'5В'!Q47</f>
        <v>6</v>
      </c>
      <c r="AR12" s="17">
        <f>'5В'!Q48</f>
        <v>0</v>
      </c>
      <c r="AS12" s="17">
        <f>'5В'!R45</f>
        <v>16</v>
      </c>
      <c r="AT12" s="17">
        <f>'5В'!R46</f>
        <v>2</v>
      </c>
      <c r="AU12" s="17">
        <f>'5В'!R47</f>
        <v>6</v>
      </c>
      <c r="AV12" s="17">
        <f>'5В'!R48</f>
        <v>0</v>
      </c>
      <c r="AW12" s="17">
        <f>'5В'!S46</f>
        <v>23</v>
      </c>
      <c r="AX12" s="17">
        <f>'5В'!S47</f>
        <v>1</v>
      </c>
      <c r="AY12" s="17">
        <f>'5В'!S48</f>
        <v>0</v>
      </c>
      <c r="AZ12" s="17">
        <f>'5В'!T45</f>
        <v>11</v>
      </c>
      <c r="BA12" s="17">
        <f>'5В'!T46</f>
        <v>11</v>
      </c>
      <c r="BB12" s="17">
        <f>'5В'!T47</f>
        <v>2</v>
      </c>
      <c r="BC12" s="17">
        <f>'5В'!T48</f>
        <v>0</v>
      </c>
      <c r="BD12" s="17">
        <f>'5В'!U46</f>
        <v>24</v>
      </c>
      <c r="BE12" s="17">
        <f>'5В'!U47</f>
        <v>0</v>
      </c>
      <c r="BF12" s="17">
        <f>'5В'!U48</f>
        <v>0</v>
      </c>
      <c r="BG12" s="17">
        <f>'5В'!V45</f>
        <v>11</v>
      </c>
      <c r="BH12" s="17">
        <f>'5В'!V46</f>
        <v>13</v>
      </c>
      <c r="BI12" s="17">
        <f>'5В'!V47</f>
        <v>0</v>
      </c>
      <c r="BJ12" s="17">
        <f>'5В'!V48</f>
        <v>0</v>
      </c>
      <c r="BK12" s="17">
        <f>'5В'!W46</f>
        <v>21</v>
      </c>
      <c r="BL12" s="17">
        <f>'5В'!W47</f>
        <v>3</v>
      </c>
      <c r="BM12" s="17">
        <f>'5В'!W48</f>
        <v>0</v>
      </c>
      <c r="BN12" s="17">
        <f>'5В'!X45</f>
        <v>6</v>
      </c>
      <c r="BO12" s="17">
        <f>'5В'!X46</f>
        <v>5</v>
      </c>
      <c r="BP12" s="17">
        <f>'5В'!X47</f>
        <v>13</v>
      </c>
      <c r="BQ12" s="17">
        <f>'5В'!X48</f>
        <v>0</v>
      </c>
      <c r="BR12" s="17">
        <f>'5В'!Y46</f>
        <v>0</v>
      </c>
      <c r="BS12" s="17">
        <f>'5В'!Y47</f>
        <v>24</v>
      </c>
      <c r="BT12" s="17">
        <f>'5В'!Y48</f>
        <v>0</v>
      </c>
      <c r="BU12" s="17">
        <f>'5В'!Z43</f>
        <v>516</v>
      </c>
      <c r="BV12" s="18">
        <f>'5В'!AA48</f>
        <v>0</v>
      </c>
      <c r="BW12" s="18">
        <f>'5В'!AA47</f>
        <v>1</v>
      </c>
      <c r="BX12" s="18">
        <f>'5В'!AA46</f>
        <v>19</v>
      </c>
      <c r="BY12" s="18">
        <f>'5В'!AA45</f>
        <v>4</v>
      </c>
      <c r="BZ12" s="19"/>
      <c r="CA12" s="19"/>
    </row>
    <row r="13" spans="2:79" x14ac:dyDescent="0.25">
      <c r="B13" s="86"/>
      <c r="C13" s="1" t="s">
        <v>56</v>
      </c>
      <c r="D13" s="17">
        <f>'5Г'!C43</f>
        <v>28</v>
      </c>
      <c r="E13" s="17">
        <f>'5Г'!D43</f>
        <v>24</v>
      </c>
      <c r="F13" s="17">
        <f>'5Г'!H44</f>
        <v>16</v>
      </c>
      <c r="G13" s="17">
        <f>'5Г'!H45</f>
        <v>3</v>
      </c>
      <c r="H13" s="17">
        <f>'5Г'!H46</f>
        <v>0</v>
      </c>
      <c r="I13" s="17">
        <f>'5Г'!H47</f>
        <v>5</v>
      </c>
      <c r="J13" s="17">
        <f>'5Г'!H48</f>
        <v>0</v>
      </c>
      <c r="K13" s="17">
        <f>'5Г'!I46</f>
        <v>23</v>
      </c>
      <c r="L13" s="17">
        <f>'5Г'!I47</f>
        <v>1</v>
      </c>
      <c r="M13" s="17">
        <f>'5Г'!I48</f>
        <v>0</v>
      </c>
      <c r="N13" s="17">
        <f>'5Г'!J44</f>
        <v>11</v>
      </c>
      <c r="O13" s="17">
        <f>'5Г'!J45</f>
        <v>10</v>
      </c>
      <c r="P13" s="17">
        <f>'5Г'!J46</f>
        <v>3</v>
      </c>
      <c r="Q13" s="17">
        <f>'5Г'!J47</f>
        <v>0</v>
      </c>
      <c r="R13" s="17">
        <f>'5Г'!J48</f>
        <v>0</v>
      </c>
      <c r="S13" s="17">
        <f>'5Г'!K45</f>
        <v>12</v>
      </c>
      <c r="T13" s="17">
        <f>'5Г'!K46</f>
        <v>11</v>
      </c>
      <c r="U13" s="17">
        <f>'5Г'!K47</f>
        <v>1</v>
      </c>
      <c r="V13" s="17">
        <f>'5Г'!K48</f>
        <v>0</v>
      </c>
      <c r="W13" s="17">
        <f>'5Г'!L46</f>
        <v>21</v>
      </c>
      <c r="X13" s="17">
        <f>'5Г'!L47</f>
        <v>3</v>
      </c>
      <c r="Y13" s="17">
        <f>'5Г'!L48</f>
        <v>0</v>
      </c>
      <c r="Z13" s="17">
        <f>'5Г'!M45</f>
        <v>10</v>
      </c>
      <c r="AA13" s="17">
        <f>'5Г'!M46</f>
        <v>14</v>
      </c>
      <c r="AB13" s="17">
        <f>'5Г'!M47</f>
        <v>0</v>
      </c>
      <c r="AC13" s="17">
        <f>'5Г'!M48</f>
        <v>0</v>
      </c>
      <c r="AD13" s="17">
        <f>'5Г'!N44</f>
        <v>12</v>
      </c>
      <c r="AE13" s="17">
        <f>'5Г'!N45</f>
        <v>9</v>
      </c>
      <c r="AF13" s="17">
        <f>'5Г'!N46</f>
        <v>3</v>
      </c>
      <c r="AG13" s="17">
        <f>'5Г'!N47</f>
        <v>0</v>
      </c>
      <c r="AH13" s="17">
        <f>'5Г'!N48</f>
        <v>0</v>
      </c>
      <c r="AI13" s="17">
        <f>'5Г'!O45</f>
        <v>21</v>
      </c>
      <c r="AJ13" s="17">
        <f>'5Г'!O46</f>
        <v>3</v>
      </c>
      <c r="AK13" s="17">
        <f>'5Г'!O47</f>
        <v>0</v>
      </c>
      <c r="AL13" s="17">
        <f>'5Г'!O48</f>
        <v>0</v>
      </c>
      <c r="AM13" s="17">
        <f>'5Г'!P46</f>
        <v>23</v>
      </c>
      <c r="AN13" s="17">
        <f>'5Г'!P47</f>
        <v>1</v>
      </c>
      <c r="AO13" s="17">
        <f>'5Г'!P48</f>
        <v>0</v>
      </c>
      <c r="AP13" s="17">
        <f>'5Г'!Q46</f>
        <v>21</v>
      </c>
      <c r="AQ13" s="17">
        <f>'5Г'!Q47</f>
        <v>3</v>
      </c>
      <c r="AR13" s="17">
        <f>'5Г'!Q48</f>
        <v>0</v>
      </c>
      <c r="AS13" s="17">
        <f>'5Г'!R45</f>
        <v>20</v>
      </c>
      <c r="AT13" s="17">
        <f>'5Г'!R46</f>
        <v>2</v>
      </c>
      <c r="AU13" s="17">
        <f>'5Г'!R47</f>
        <v>2</v>
      </c>
      <c r="AV13" s="17">
        <f>'5Г'!R48</f>
        <v>0</v>
      </c>
      <c r="AW13" s="17">
        <f>'5Г'!S46</f>
        <v>24</v>
      </c>
      <c r="AX13" s="17">
        <f>'5Г'!S47</f>
        <v>0</v>
      </c>
      <c r="AY13" s="17">
        <f>'5Г'!S48</f>
        <v>0</v>
      </c>
      <c r="AZ13" s="17">
        <f>'5Г'!T45</f>
        <v>17</v>
      </c>
      <c r="BA13" s="17">
        <f>'5Г'!T46</f>
        <v>7</v>
      </c>
      <c r="BB13" s="17">
        <f>'5Г'!T47</f>
        <v>0</v>
      </c>
      <c r="BC13" s="17">
        <f>'5Г'!T48</f>
        <v>0</v>
      </c>
      <c r="BD13" s="17">
        <f>'5Г'!U46</f>
        <v>24</v>
      </c>
      <c r="BE13" s="17">
        <f>'5Г'!U47</f>
        <v>0</v>
      </c>
      <c r="BF13" s="17">
        <f>'5Г'!U48</f>
        <v>0</v>
      </c>
      <c r="BG13" s="17">
        <f>'5Г'!V45</f>
        <v>15</v>
      </c>
      <c r="BH13" s="17">
        <f>'5Г'!V46</f>
        <v>9</v>
      </c>
      <c r="BI13" s="17">
        <f>'5Г'!V47</f>
        <v>0</v>
      </c>
      <c r="BJ13" s="17">
        <f>'5Г'!V48</f>
        <v>0</v>
      </c>
      <c r="BK13" s="17">
        <f>'5Г'!W46</f>
        <v>24</v>
      </c>
      <c r="BL13" s="17">
        <f>'5Г'!W47</f>
        <v>0</v>
      </c>
      <c r="BM13" s="17">
        <f>'5Г'!W48</f>
        <v>0</v>
      </c>
      <c r="BN13" s="17">
        <f>'5Г'!X45</f>
        <v>10</v>
      </c>
      <c r="BO13" s="17">
        <f>'5Г'!X46</f>
        <v>7</v>
      </c>
      <c r="BP13" s="17">
        <f>'5Г'!X47</f>
        <v>7</v>
      </c>
      <c r="BQ13" s="17">
        <f>'5Г'!X48</f>
        <v>0</v>
      </c>
      <c r="BR13" s="17">
        <f>'5Г'!Y46</f>
        <v>15</v>
      </c>
      <c r="BS13" s="17">
        <f>'5Г'!Y47</f>
        <v>9</v>
      </c>
      <c r="BT13" s="17">
        <f>'5Г'!Y48</f>
        <v>0</v>
      </c>
      <c r="BU13" s="17">
        <f>'5Г'!Z43</f>
        <v>605</v>
      </c>
      <c r="BV13" s="18">
        <f>'5Г'!AA48</f>
        <v>0</v>
      </c>
      <c r="BW13" s="18">
        <f>'5Г'!AA47</f>
        <v>0</v>
      </c>
      <c r="BX13" s="18">
        <f>'5Г'!AA46</f>
        <v>11</v>
      </c>
      <c r="BY13" s="18">
        <f>'5Г'!AA45</f>
        <v>13</v>
      </c>
      <c r="BZ13" s="19"/>
      <c r="CA13" s="19"/>
    </row>
    <row r="14" spans="2:79" x14ac:dyDescent="0.25">
      <c r="B14" s="86"/>
      <c r="C14" s="1" t="s">
        <v>57</v>
      </c>
      <c r="D14" s="17">
        <f>'5Д'!C43</f>
        <v>25</v>
      </c>
      <c r="E14" s="17">
        <f>'5Д'!D43</f>
        <v>24</v>
      </c>
      <c r="F14" s="17">
        <f>'5Д'!H44</f>
        <v>11</v>
      </c>
      <c r="G14" s="17">
        <f>'5Д'!H45</f>
        <v>1</v>
      </c>
      <c r="H14" s="17">
        <f>'5Д'!H46</f>
        <v>1</v>
      </c>
      <c r="I14" s="17">
        <f>'5Д'!H47</f>
        <v>11</v>
      </c>
      <c r="J14" s="17">
        <f>'5Д'!H48</f>
        <v>0</v>
      </c>
      <c r="K14" s="17">
        <f>'5Д'!I46</f>
        <v>24</v>
      </c>
      <c r="L14" s="17">
        <f>'5Д'!I47</f>
        <v>0</v>
      </c>
      <c r="M14" s="17">
        <f>'5Д'!I48</f>
        <v>0</v>
      </c>
      <c r="N14" s="17">
        <f>'5Д'!J44</f>
        <v>5</v>
      </c>
      <c r="O14" s="17">
        <f>'5Д'!J45</f>
        <v>16</v>
      </c>
      <c r="P14" s="17">
        <f>'5Д'!J46</f>
        <v>2</v>
      </c>
      <c r="Q14" s="17">
        <f>'5Д'!J47</f>
        <v>1</v>
      </c>
      <c r="R14" s="17">
        <f>'5Д'!J48</f>
        <v>0</v>
      </c>
      <c r="S14" s="17">
        <f>'5Д'!K45</f>
        <v>15</v>
      </c>
      <c r="T14" s="17">
        <f>'5Д'!K46</f>
        <v>9</v>
      </c>
      <c r="U14" s="17">
        <f>'5Д'!K47</f>
        <v>0</v>
      </c>
      <c r="V14" s="17">
        <f>'5Д'!K48</f>
        <v>0</v>
      </c>
      <c r="W14" s="17">
        <f>'5Д'!L46</f>
        <v>18</v>
      </c>
      <c r="X14" s="17">
        <f>'5Д'!L47</f>
        <v>6</v>
      </c>
      <c r="Y14" s="17">
        <f>'5Д'!L48</f>
        <v>0</v>
      </c>
      <c r="Z14" s="17">
        <f>'5Д'!M45</f>
        <v>11</v>
      </c>
      <c r="AA14" s="17">
        <f>'5Д'!M46</f>
        <v>9</v>
      </c>
      <c r="AB14" s="17">
        <f>'5Д'!M47</f>
        <v>4</v>
      </c>
      <c r="AC14" s="17">
        <f>'5Д'!M48</f>
        <v>0</v>
      </c>
      <c r="AD14" s="17">
        <f>'5Д'!N44</f>
        <v>11</v>
      </c>
      <c r="AE14" s="17">
        <f>'5Д'!N45</f>
        <v>10</v>
      </c>
      <c r="AF14" s="17">
        <f>'5Д'!N46</f>
        <v>3</v>
      </c>
      <c r="AG14" s="17">
        <f>'5Д'!N47</f>
        <v>0</v>
      </c>
      <c r="AH14" s="17">
        <f>'5Д'!N48</f>
        <v>0</v>
      </c>
      <c r="AI14" s="17">
        <f>'5Д'!O45</f>
        <v>3</v>
      </c>
      <c r="AJ14" s="17">
        <f>'5Д'!O46</f>
        <v>13</v>
      </c>
      <c r="AK14" s="17">
        <f>'5Д'!O47</f>
        <v>8</v>
      </c>
      <c r="AL14" s="17">
        <f>'5Д'!O48</f>
        <v>0</v>
      </c>
      <c r="AM14" s="17">
        <f>'5Д'!P46</f>
        <v>17</v>
      </c>
      <c r="AN14" s="17">
        <f>'5Д'!P47</f>
        <v>7</v>
      </c>
      <c r="AO14" s="17">
        <f>'5Д'!P48</f>
        <v>0</v>
      </c>
      <c r="AP14" s="17">
        <f>'5Д'!Q46</f>
        <v>15</v>
      </c>
      <c r="AQ14" s="17">
        <f>'5Д'!Q47</f>
        <v>9</v>
      </c>
      <c r="AR14" s="17">
        <f>'5Д'!Q48</f>
        <v>0</v>
      </c>
      <c r="AS14" s="17">
        <f>'5Д'!R45</f>
        <v>13</v>
      </c>
      <c r="AT14" s="17">
        <f>'5Д'!R46</f>
        <v>4</v>
      </c>
      <c r="AU14" s="17">
        <f>'5Д'!R47</f>
        <v>7</v>
      </c>
      <c r="AV14" s="17">
        <f>'5Д'!R48</f>
        <v>0</v>
      </c>
      <c r="AW14" s="17">
        <f>'5Д'!S46</f>
        <v>22</v>
      </c>
      <c r="AX14" s="17">
        <f>'5Д'!S47</f>
        <v>2</v>
      </c>
      <c r="AY14" s="17">
        <f>'5Д'!S48</f>
        <v>0</v>
      </c>
      <c r="AZ14" s="17">
        <f>'5Д'!T45</f>
        <v>16</v>
      </c>
      <c r="BA14" s="17">
        <f>'5Д'!T46</f>
        <v>7</v>
      </c>
      <c r="BB14" s="17">
        <f>'5Д'!T47</f>
        <v>1</v>
      </c>
      <c r="BC14" s="17">
        <f>'5Д'!T48</f>
        <v>0</v>
      </c>
      <c r="BD14" s="17">
        <f>'5Д'!U46</f>
        <v>22</v>
      </c>
      <c r="BE14" s="17">
        <f>'5Д'!U47</f>
        <v>2</v>
      </c>
      <c r="BF14" s="17">
        <f>'5Д'!U48</f>
        <v>0</v>
      </c>
      <c r="BG14" s="17">
        <f>'5Д'!V45</f>
        <v>10</v>
      </c>
      <c r="BH14" s="17">
        <f>'5Д'!V46</f>
        <v>11</v>
      </c>
      <c r="BI14" s="17">
        <f>'5Д'!V47</f>
        <v>3</v>
      </c>
      <c r="BJ14" s="17">
        <f>'5Д'!V48</f>
        <v>0</v>
      </c>
      <c r="BK14" s="17">
        <f>'5Д'!W46</f>
        <v>14</v>
      </c>
      <c r="BL14" s="17">
        <f>'5Д'!W47</f>
        <v>10</v>
      </c>
      <c r="BM14" s="17">
        <f>'5Д'!W48</f>
        <v>0</v>
      </c>
      <c r="BN14" s="17">
        <f>'5Д'!X45</f>
        <v>14</v>
      </c>
      <c r="BO14" s="17">
        <f>'5Д'!X46</f>
        <v>7</v>
      </c>
      <c r="BP14" s="17">
        <f>'5Д'!X47</f>
        <v>3</v>
      </c>
      <c r="BQ14" s="17">
        <f>'5Д'!X48</f>
        <v>0</v>
      </c>
      <c r="BR14" s="17">
        <f>'5Д'!Y46</f>
        <v>11</v>
      </c>
      <c r="BS14" s="17">
        <f>'5Д'!Y47</f>
        <v>13</v>
      </c>
      <c r="BT14" s="17">
        <f>'5Д'!Y48</f>
        <v>0</v>
      </c>
      <c r="BU14" s="17">
        <f>'5Д'!Z43</f>
        <v>508</v>
      </c>
      <c r="BV14" s="18">
        <f>'5Д'!AA48</f>
        <v>0</v>
      </c>
      <c r="BW14" s="18">
        <f>'5Д'!AA47</f>
        <v>2</v>
      </c>
      <c r="BX14" s="18">
        <f>'5Д'!AA46</f>
        <v>21</v>
      </c>
      <c r="BY14" s="18">
        <f>'5Д'!AA45</f>
        <v>1</v>
      </c>
      <c r="BZ14" s="19"/>
      <c r="CA14" s="19"/>
    </row>
    <row r="15" spans="2:79" x14ac:dyDescent="0.25">
      <c r="B15" s="86"/>
      <c r="C15" s="1" t="s">
        <v>58</v>
      </c>
      <c r="D15" s="17">
        <f>'5Е'!C43</f>
        <v>29</v>
      </c>
      <c r="E15" s="17">
        <f>'5Е'!D43</f>
        <v>27</v>
      </c>
      <c r="F15" s="17">
        <f>'5Е'!H44</f>
        <v>11</v>
      </c>
      <c r="G15" s="17">
        <f>'5Е'!H45</f>
        <v>1</v>
      </c>
      <c r="H15" s="17">
        <f>'5Е'!H46</f>
        <v>0</v>
      </c>
      <c r="I15" s="17">
        <f>'5Е'!H47</f>
        <v>15</v>
      </c>
      <c r="J15" s="17">
        <f>'5Е'!H48</f>
        <v>0</v>
      </c>
      <c r="K15" s="17">
        <f>'5Е'!I46</f>
        <v>22</v>
      </c>
      <c r="L15" s="17">
        <f>'5Е'!I47</f>
        <v>5</v>
      </c>
      <c r="M15" s="17">
        <f>'5Е'!I48</f>
        <v>0</v>
      </c>
      <c r="N15" s="17">
        <f>'5Е'!J44</f>
        <v>5</v>
      </c>
      <c r="O15" s="17">
        <f>'5Е'!J45</f>
        <v>10</v>
      </c>
      <c r="P15" s="17">
        <f>'5Е'!J46</f>
        <v>7</v>
      </c>
      <c r="Q15" s="17">
        <f>'5Е'!J47</f>
        <v>5</v>
      </c>
      <c r="R15" s="17">
        <f>'5Е'!J48</f>
        <v>0</v>
      </c>
      <c r="S15" s="17">
        <f>'5Е'!K45</f>
        <v>9</v>
      </c>
      <c r="T15" s="17">
        <f>'5Е'!K46</f>
        <v>14</v>
      </c>
      <c r="U15" s="17">
        <f>'5Е'!K47</f>
        <v>4</v>
      </c>
      <c r="V15" s="17">
        <f>'5Е'!K48</f>
        <v>0</v>
      </c>
      <c r="W15" s="17">
        <f>'5Е'!L46</f>
        <v>22</v>
      </c>
      <c r="X15" s="17">
        <f>'5Е'!L47</f>
        <v>5</v>
      </c>
      <c r="Y15" s="17">
        <f>'5Е'!L48</f>
        <v>0</v>
      </c>
      <c r="Z15" s="17">
        <f>'5Е'!M45</f>
        <v>18</v>
      </c>
      <c r="AA15" s="17">
        <f>'5Е'!M46</f>
        <v>7</v>
      </c>
      <c r="AB15" s="17">
        <f>'5Е'!M47</f>
        <v>2</v>
      </c>
      <c r="AC15" s="17">
        <f>'5Е'!M48</f>
        <v>0</v>
      </c>
      <c r="AD15" s="17">
        <f>'5Е'!N44</f>
        <v>8</v>
      </c>
      <c r="AE15" s="17">
        <f>'5Е'!N45</f>
        <v>11</v>
      </c>
      <c r="AF15" s="17">
        <f>'5Е'!N46</f>
        <v>6</v>
      </c>
      <c r="AG15" s="17">
        <f>'5Е'!N47</f>
        <v>2</v>
      </c>
      <c r="AH15" s="17">
        <f>'5Е'!N48</f>
        <v>0</v>
      </c>
      <c r="AI15" s="17">
        <f>'5Е'!O45</f>
        <v>19</v>
      </c>
      <c r="AJ15" s="17">
        <f>'5Е'!O46</f>
        <v>6</v>
      </c>
      <c r="AK15" s="17">
        <f>'5Е'!O47</f>
        <v>2</v>
      </c>
      <c r="AL15" s="17">
        <f>'5Е'!O48</f>
        <v>0</v>
      </c>
      <c r="AM15" s="17">
        <f>'5Е'!P46</f>
        <v>19</v>
      </c>
      <c r="AN15" s="17">
        <f>'5Е'!P47</f>
        <v>8</v>
      </c>
      <c r="AO15" s="17">
        <f>'5Е'!P48</f>
        <v>0</v>
      </c>
      <c r="AP15" s="17">
        <f>'5Е'!Q46</f>
        <v>16</v>
      </c>
      <c r="AQ15" s="17">
        <f>'5Е'!Q47</f>
        <v>11</v>
      </c>
      <c r="AR15" s="17">
        <f>'5Е'!Q48</f>
        <v>0</v>
      </c>
      <c r="AS15" s="17">
        <f>'5Е'!R45</f>
        <v>19</v>
      </c>
      <c r="AT15" s="17">
        <f>'5Е'!R46</f>
        <v>0</v>
      </c>
      <c r="AU15" s="17">
        <f>'5Е'!R47</f>
        <v>8</v>
      </c>
      <c r="AV15" s="17">
        <f>'5Е'!R48</f>
        <v>0</v>
      </c>
      <c r="AW15" s="17">
        <f>'5Е'!S46</f>
        <v>18</v>
      </c>
      <c r="AX15" s="17">
        <f>'5Е'!S47</f>
        <v>9</v>
      </c>
      <c r="AY15" s="17">
        <f>'5Е'!S48</f>
        <v>0</v>
      </c>
      <c r="AZ15" s="17">
        <f>'5Е'!T45</f>
        <v>7</v>
      </c>
      <c r="BA15" s="17">
        <f>'5Е'!T46</f>
        <v>12</v>
      </c>
      <c r="BB15" s="17">
        <f>'5Е'!T47</f>
        <v>8</v>
      </c>
      <c r="BC15" s="17">
        <f>'5Е'!T48</f>
        <v>0</v>
      </c>
      <c r="BD15" s="17">
        <f>'5Е'!U46</f>
        <v>22</v>
      </c>
      <c r="BE15" s="17">
        <f>'5Е'!U47</f>
        <v>5</v>
      </c>
      <c r="BF15" s="17">
        <f>'5Е'!U48</f>
        <v>0</v>
      </c>
      <c r="BG15" s="17">
        <f>'5Е'!V45</f>
        <v>6</v>
      </c>
      <c r="BH15" s="17">
        <f>'5Е'!V46</f>
        <v>12</v>
      </c>
      <c r="BI15" s="17">
        <f>'5Е'!V47</f>
        <v>9</v>
      </c>
      <c r="BJ15" s="17">
        <f>'5Е'!V48</f>
        <v>0</v>
      </c>
      <c r="BK15" s="17">
        <f>'5Е'!W46</f>
        <v>17</v>
      </c>
      <c r="BL15" s="17">
        <f>'5Е'!W47</f>
        <v>10</v>
      </c>
      <c r="BM15" s="17">
        <f>'5Е'!W48</f>
        <v>0</v>
      </c>
      <c r="BN15" s="17">
        <f>'5Е'!X45</f>
        <v>7</v>
      </c>
      <c r="BO15" s="17">
        <f>'5Е'!X46</f>
        <v>5</v>
      </c>
      <c r="BP15" s="17">
        <f>'5Е'!X47</f>
        <v>15</v>
      </c>
      <c r="BQ15" s="17">
        <f>'5Е'!X48</f>
        <v>0</v>
      </c>
      <c r="BR15" s="17">
        <f>'5Е'!Y46</f>
        <v>7</v>
      </c>
      <c r="BS15" s="17">
        <f>'5Е'!Y47</f>
        <v>20</v>
      </c>
      <c r="BT15" s="17">
        <f>'5Е'!Y48</f>
        <v>0</v>
      </c>
      <c r="BU15" s="17">
        <f>'5Е'!Z43</f>
        <v>498</v>
      </c>
      <c r="BV15" s="18">
        <f>'5Е'!AA48</f>
        <v>0</v>
      </c>
      <c r="BW15" s="18">
        <f>'5Е'!AA47</f>
        <v>11</v>
      </c>
      <c r="BX15" s="18">
        <f>'5Е'!AA46</f>
        <v>15</v>
      </c>
      <c r="BY15" s="18">
        <f>'5Е'!AA45</f>
        <v>1</v>
      </c>
      <c r="BZ15" s="19"/>
      <c r="CA15" s="19"/>
    </row>
    <row r="16" spans="2:79" ht="15.75" customHeight="1" x14ac:dyDescent="0.25">
      <c r="B16" s="26" t="s">
        <v>3</v>
      </c>
      <c r="C16" s="27"/>
      <c r="D16" s="28">
        <f>SUM(D10:D15)</f>
        <v>165</v>
      </c>
      <c r="E16" s="28">
        <f>SUM(E10:E15)</f>
        <v>608282</v>
      </c>
      <c r="F16" s="28">
        <f>SUM(F10:F15)</f>
        <v>94</v>
      </c>
      <c r="G16" s="28">
        <f>SUM(G10:G15)</f>
        <v>8</v>
      </c>
      <c r="H16" s="28">
        <f>SUM(H10:H15)</f>
        <v>2</v>
      </c>
      <c r="I16" s="28">
        <f>SUM(I10:I15)</f>
        <v>51</v>
      </c>
      <c r="J16" s="28">
        <f>SUM(J10:J15)</f>
        <v>0</v>
      </c>
      <c r="K16" s="28">
        <f>SUM(K10:K15)</f>
        <v>142</v>
      </c>
      <c r="L16" s="28">
        <f>SUM(L10:L15)</f>
        <v>13</v>
      </c>
      <c r="M16" s="28">
        <f>SUM(M10:M15)</f>
        <v>0</v>
      </c>
      <c r="N16" s="28">
        <f>SUM(N10:N15)</f>
        <v>59</v>
      </c>
      <c r="O16" s="28">
        <f>SUM(O10:O15)</f>
        <v>62</v>
      </c>
      <c r="P16" s="28">
        <f>SUM(P10:P15)</f>
        <v>25</v>
      </c>
      <c r="Q16" s="28">
        <f>SUM(Q10:Q15)</f>
        <v>9</v>
      </c>
      <c r="R16" s="28">
        <f>SUM(R10:R15)</f>
        <v>0</v>
      </c>
      <c r="S16" s="28">
        <f>SUM(S10:S15)</f>
        <v>81</v>
      </c>
      <c r="T16" s="28">
        <f>SUM(T10:T15)</f>
        <v>65</v>
      </c>
      <c r="U16" s="28">
        <f>SUM(U10:U15)</f>
        <v>9</v>
      </c>
      <c r="V16" s="28">
        <f>SUM(V10:V15)</f>
        <v>0</v>
      </c>
      <c r="W16" s="28">
        <f>SUM(W10:W15)</f>
        <v>129</v>
      </c>
      <c r="X16" s="28">
        <f>SUM(X10:X15)</f>
        <v>26</v>
      </c>
      <c r="Y16" s="28">
        <f>SUM(Y10:Y15)</f>
        <v>0</v>
      </c>
      <c r="Z16" s="28">
        <f>SUM(Z10:Z15)</f>
        <v>78</v>
      </c>
      <c r="AA16" s="28">
        <f>SUM(AA10:AA15)</f>
        <v>66</v>
      </c>
      <c r="AB16" s="28">
        <f>SUM(AB10:AB15)</f>
        <v>11</v>
      </c>
      <c r="AC16" s="28">
        <f>SUM(AC10:AC15)</f>
        <v>0</v>
      </c>
      <c r="AD16" s="28">
        <f>SUM(AD10:AD15)</f>
        <v>72</v>
      </c>
      <c r="AE16" s="28">
        <f>SUM(AE10:AE15)</f>
        <v>62</v>
      </c>
      <c r="AF16" s="28">
        <f>SUM(AF10:AF15)</f>
        <v>19</v>
      </c>
      <c r="AG16" s="28">
        <f>SUM(AG10:AG15)</f>
        <v>2</v>
      </c>
      <c r="AH16" s="28">
        <f>SUM(AH10:AH15)</f>
        <v>0</v>
      </c>
      <c r="AI16" s="28">
        <f>SUM(AI10:AI15)</f>
        <v>89</v>
      </c>
      <c r="AJ16" s="28">
        <f>SUM(AJ10:AJ15)</f>
        <v>53</v>
      </c>
      <c r="AK16" s="28">
        <f>SUM(AK10:AK15)</f>
        <v>13</v>
      </c>
      <c r="AL16" s="28">
        <f>SUM(AL10:AL15)</f>
        <v>0</v>
      </c>
      <c r="AM16" s="28">
        <f>SUM(AM10:AM15)</f>
        <v>131</v>
      </c>
      <c r="AN16" s="28">
        <f>SUM(AN10:AN15)</f>
        <v>24</v>
      </c>
      <c r="AO16" s="28">
        <f>SUM(AO10:AO15)</f>
        <v>0</v>
      </c>
      <c r="AP16" s="28">
        <f>SUM(AP10:AP15)</f>
        <v>111</v>
      </c>
      <c r="AQ16" s="28">
        <f>SUM(AQ10:AQ15)</f>
        <v>44</v>
      </c>
      <c r="AR16" s="28">
        <f>SUM(AR10:AR15)</f>
        <v>0</v>
      </c>
      <c r="AS16" s="28">
        <f>SUM(AS10:AS15)</f>
        <v>106</v>
      </c>
      <c r="AT16" s="28">
        <f>SUM(AT10:AT15)</f>
        <v>15</v>
      </c>
      <c r="AU16" s="28">
        <f>SUM(AU10:AU15)</f>
        <v>34</v>
      </c>
      <c r="AV16" s="28">
        <f>SUM(AV10:AV15)</f>
        <v>0</v>
      </c>
      <c r="AW16" s="28">
        <f>SUM(AW10:AW15)</f>
        <v>138</v>
      </c>
      <c r="AX16" s="28">
        <f>SUM(AX10:AX15)</f>
        <v>17</v>
      </c>
      <c r="AY16" s="28">
        <f>SUM(AY10:AY15)</f>
        <v>0</v>
      </c>
      <c r="AZ16" s="28">
        <f>SUM(AZ10:AZ15)</f>
        <v>75</v>
      </c>
      <c r="BA16" s="28">
        <f>SUM(BA10:BA15)</f>
        <v>64</v>
      </c>
      <c r="BB16" s="28">
        <f>SUM(BB10:BB15)</f>
        <v>16</v>
      </c>
      <c r="BC16" s="28">
        <f>SUM(BC10:BC15)</f>
        <v>0</v>
      </c>
      <c r="BD16" s="28">
        <f>SUM(BD10:BD15)</f>
        <v>140</v>
      </c>
      <c r="BE16" s="28">
        <f>SUM(BE10:BE15)</f>
        <v>15</v>
      </c>
      <c r="BF16" s="28">
        <f>SUM(BF10:BF15)</f>
        <v>0</v>
      </c>
      <c r="BG16" s="28">
        <f>SUM(BG10:BG15)</f>
        <v>68</v>
      </c>
      <c r="BH16" s="28">
        <f>SUM(BH10:BH15)</f>
        <v>71</v>
      </c>
      <c r="BI16" s="28">
        <f>SUM(BI10:BI15)</f>
        <v>16</v>
      </c>
      <c r="BJ16" s="28">
        <f>SUM(BJ10:BJ15)</f>
        <v>0</v>
      </c>
      <c r="BK16" s="28">
        <f>SUM(BK10:BK15)</f>
        <v>124</v>
      </c>
      <c r="BL16" s="28">
        <f>SUM(BL10:BL15)</f>
        <v>31</v>
      </c>
      <c r="BM16" s="28">
        <f>SUM(BM10:BM15)</f>
        <v>0</v>
      </c>
      <c r="BN16" s="28">
        <f>SUM(BN10:BN15)</f>
        <v>64</v>
      </c>
      <c r="BO16" s="28">
        <f>SUM(BO10:BO15)</f>
        <v>43</v>
      </c>
      <c r="BP16" s="28">
        <f>SUM(BP10:BP15)</f>
        <v>48</v>
      </c>
      <c r="BQ16" s="28">
        <f>SUM(BQ10:BQ15)</f>
        <v>0</v>
      </c>
      <c r="BR16" s="28">
        <f>SUM(BR10:BR15)</f>
        <v>60</v>
      </c>
      <c r="BS16" s="28">
        <f>SUM(BS10:BS15)</f>
        <v>95</v>
      </c>
      <c r="BT16" s="28">
        <f>SUM(BT10:BT15)</f>
        <v>0</v>
      </c>
      <c r="BU16" s="28">
        <f>SUM(BU10:BU15)</f>
        <v>3459</v>
      </c>
      <c r="BV16" s="27">
        <f>SUM(BV10:BV15)</f>
        <v>0</v>
      </c>
      <c r="BW16" s="27">
        <f>SUM(BW10:BW15)</f>
        <v>18</v>
      </c>
      <c r="BX16" s="27">
        <f>SUM(BX10:BX15)</f>
        <v>96</v>
      </c>
      <c r="BY16" s="27">
        <f>SUM(BY10:BY15)</f>
        <v>41</v>
      </c>
      <c r="BZ16" s="19"/>
      <c r="CA16" s="19"/>
    </row>
  </sheetData>
  <sheetProtection selectLockedCells="1"/>
  <mergeCells count="47">
    <mergeCell ref="B10:B15"/>
    <mergeCell ref="BY3:BY9"/>
    <mergeCell ref="BD4:BJ6"/>
    <mergeCell ref="BK4:BM6"/>
    <mergeCell ref="BV3:BV9"/>
    <mergeCell ref="BW3:BW9"/>
    <mergeCell ref="BX3:BX9"/>
    <mergeCell ref="BU3:BU9"/>
    <mergeCell ref="BD8:BF8"/>
    <mergeCell ref="BG8:BJ8"/>
    <mergeCell ref="BD7:BJ7"/>
    <mergeCell ref="BK7:BM8"/>
    <mergeCell ref="F3:BT3"/>
    <mergeCell ref="Z4:AC6"/>
    <mergeCell ref="Z7:AC8"/>
    <mergeCell ref="AD4:AH6"/>
    <mergeCell ref="F7:J8"/>
    <mergeCell ref="F4:J6"/>
    <mergeCell ref="K4:M6"/>
    <mergeCell ref="K7:M8"/>
    <mergeCell ref="B3:B9"/>
    <mergeCell ref="C3:C9"/>
    <mergeCell ref="D3:D9"/>
    <mergeCell ref="E3:E9"/>
    <mergeCell ref="AM4:AO6"/>
    <mergeCell ref="AM7:AO8"/>
    <mergeCell ref="AP4:AR6"/>
    <mergeCell ref="AP7:AR8"/>
    <mergeCell ref="AS7:AV8"/>
    <mergeCell ref="AS4:AV6"/>
    <mergeCell ref="AW8:AY8"/>
    <mergeCell ref="AZ8:BC8"/>
    <mergeCell ref="AW7:BC7"/>
    <mergeCell ref="AW4:BC6"/>
    <mergeCell ref="BR8:BT8"/>
    <mergeCell ref="BN8:BQ8"/>
    <mergeCell ref="BN4:BT6"/>
    <mergeCell ref="BN7:BT7"/>
    <mergeCell ref="AI4:AL6"/>
    <mergeCell ref="AI7:AL8"/>
    <mergeCell ref="N4:R6"/>
    <mergeCell ref="N7:R8"/>
    <mergeCell ref="S4:V6"/>
    <mergeCell ref="S7:V8"/>
    <mergeCell ref="W4:Y6"/>
    <mergeCell ref="W7:Y8"/>
    <mergeCell ref="AD7:A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5А</vt:lpstr>
      <vt:lpstr>5Б</vt:lpstr>
      <vt:lpstr>5В</vt:lpstr>
      <vt:lpstr>5Г</vt:lpstr>
      <vt:lpstr>5Д</vt:lpstr>
      <vt:lpstr>5Е</vt:lpstr>
      <vt:lpstr>Свод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2019-09-24T07:39:40Z</dcterms:modified>
</cp:coreProperties>
</file>